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Users\Desktop\"/>
    </mc:Choice>
  </mc:AlternateContent>
  <xr:revisionPtr revIDLastSave="0" documentId="8_{1AC89F24-668F-40F6-B65F-A79BE8F87E53}" xr6:coauthVersionLast="47" xr6:coauthVersionMax="47" xr10:uidLastSave="{00000000-0000-0000-0000-000000000000}"/>
  <bookViews>
    <workbookView xWindow="-120" yWindow="-120" windowWidth="29040" windowHeight="15840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D40" i="1" l="1"/>
  <c r="C40" i="1"/>
  <c r="D48" i="1"/>
  <c r="C48" i="1"/>
  <c r="D43" i="1"/>
  <c r="C43" i="1"/>
  <c r="D41" i="1"/>
  <c r="C4" i="1"/>
  <c r="D25" i="1"/>
  <c r="C25" i="1"/>
  <c r="D5" i="1"/>
  <c r="D4" i="1"/>
  <c r="C5" i="1"/>
  <c r="D55" i="1"/>
  <c r="E44" i="1"/>
  <c r="D38" i="1"/>
  <c r="D35" i="1"/>
  <c r="E35" i="1"/>
  <c r="C35" i="1"/>
  <c r="E36" i="1"/>
  <c r="D32" i="1"/>
  <c r="E32" i="1"/>
  <c r="C32" i="1"/>
  <c r="E34" i="1"/>
  <c r="E33" i="1"/>
  <c r="D6" i="1"/>
  <c r="C6" i="1"/>
  <c r="E12" i="1"/>
  <c r="E11" i="1"/>
  <c r="D53" i="1"/>
  <c r="C53" i="1"/>
  <c r="D51" i="1"/>
  <c r="C29" i="1"/>
  <c r="E31" i="1"/>
  <c r="D20" i="1"/>
  <c r="C20" i="1"/>
  <c r="D18" i="1"/>
  <c r="C18" i="1"/>
  <c r="C13" i="1"/>
  <c r="E37" i="1"/>
  <c r="D29" i="1"/>
  <c r="C22" i="1"/>
  <c r="E22" i="1"/>
  <c r="E10" i="1"/>
  <c r="E7" i="1"/>
  <c r="E8" i="1"/>
  <c r="E9" i="1"/>
  <c r="E14" i="1"/>
  <c r="E15" i="1"/>
  <c r="E16" i="1"/>
  <c r="E21" i="1"/>
  <c r="E23" i="1"/>
  <c r="E24" i="1"/>
  <c r="E27" i="1"/>
  <c r="E28" i="1"/>
  <c r="E30" i="1"/>
  <c r="E42" i="1"/>
  <c r="E45" i="1"/>
  <c r="E46" i="1"/>
  <c r="E47" i="1"/>
  <c r="E49" i="1"/>
  <c r="E50" i="1"/>
  <c r="E54" i="1"/>
  <c r="D26" i="1"/>
  <c r="D22" i="1"/>
  <c r="D13" i="1"/>
  <c r="C26" i="1"/>
  <c r="E20" i="1"/>
  <c r="E53" i="1"/>
  <c r="E48" i="1"/>
  <c r="D57" i="1"/>
  <c r="E43" i="1"/>
  <c r="E29" i="1"/>
  <c r="E25" i="1"/>
  <c r="E26" i="1"/>
  <c r="E13" i="1"/>
  <c r="E6" i="1"/>
  <c r="E5" i="1"/>
  <c r="E4" i="1"/>
  <c r="C41" i="1"/>
  <c r="E41" i="1"/>
  <c r="C51" i="1"/>
  <c r="E51" i="1"/>
  <c r="E52" i="1"/>
  <c r="E40" i="1"/>
  <c r="C57" i="1"/>
  <c r="E57" i="1"/>
</calcChain>
</file>

<file path=xl/sharedStrings.xml><?xml version="1.0" encoding="utf-8"?>
<sst xmlns="http://schemas.openxmlformats.org/spreadsheetml/2006/main" count="111" uniqueCount="110">
  <si>
    <t>Код дохода по КД</t>
  </si>
  <si>
    <t>Наименование показателя</t>
  </si>
  <si>
    <t>НАЛОГОВЫЕ И НЕНАЛОГОВЫЕ ДОХОДЫ</t>
  </si>
  <si>
    <t xml:space="preserve">налоговые доходы </t>
  </si>
  <si>
    <t>182 1 01 02000 01 0000 110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</si>
  <si>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</si>
  <si>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</si>
  <si>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</si>
  <si>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</si>
  <si>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</si>
  <si>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</si>
  <si>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</si>
  <si>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100 1 03 02000 01 0000 110</t>
  </si>
  <si>
    <t>Акцизы по подакцизным товарам (продукции), производимым на территории Российской Федерации</t>
  </si>
  <si>
    <t>100 1 03 02230 01 0000 110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</si>
  <si>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</si>
  <si>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</si>
  <si>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</si>
  <si>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</si>
  <si>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</si>
  <si>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</si>
  <si>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</si>
  <si>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</si>
  <si>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</si>
  <si>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182 1 06 06000 00 0000 110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</si>
  <si>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</si>
  <si>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</si>
  <si>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</si>
  <si>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</si>
  <si>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</si>
  <si>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неналоговые доходы</t>
  </si>
  <si>
    <t>607 1 11 00000 00 0000 000</t>
  </si>
  <si>
    <t>ДОХОДЫ ОТ ИСПОЛЬЗОВАНИЯ ИМУЩЕСТВА, НАХОДЯЩЕГОСЯ В ГОСУДАРСТВЕННОЙ И МУНИЦИПАЛЬНОЙ СОБСТВЕННОСТИ</t>
  </si>
  <si>
    <t>607 1 11 05075 10 0000 120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</si>
  <si>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</si>
  <si>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607 1 11 09045 10 0111 120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</si>
  <si>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</si>
  <si>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607 1 14 00000 00 0000 000</t>
  </si>
  <si>
    <t>Доходы от продажи  материальных и нематериальных активов</t>
  </si>
  <si>
    <t>607 114 06025 10 0000 430</t>
  </si>
  <si>
    <t>Доходы от продажи земельных участков, находящихся в собственности сельских поселений ( за исключением земельных участков муниципальных бюджетных и автономных учреждений)</t>
  </si>
  <si>
    <t>607 2 00 00000 00 0000 000</t>
  </si>
  <si>
    <t>БЕЗВОЗМЕЗДНЫЕ ПОСТУПЛЕНИЯ</t>
  </si>
  <si>
    <t>607 2 02 00000 00 0000 000</t>
  </si>
  <si>
    <t>БЕЗВОЗМЕЗДНЫЕ ПОСТУПЛЕНИЯ ОТ ДРУГИХ БЮДЖЕТОВ БЮДЖЕТНОЙ СИСТЕМЫ РОССИЙСКОЙ ФЕДЕРАЦИИ</t>
  </si>
  <si>
    <t>Дотации бюджетам сельских поселений на выравнивание бюджетной обеспеченности</t>
  </si>
  <si>
    <t>607 2 02 20000 10 0000 150</t>
  </si>
  <si>
    <t xml:space="preserve">Субсидии бюджетам субъектов Российской Федерации и муниципальных образований </t>
  </si>
  <si>
    <t>607 2 02 29999 10 0000 150</t>
  </si>
  <si>
    <t>Прочие субсидии бюджетам сельских поселений</t>
  </si>
  <si>
    <t>607 2 02 3000 00 0000 150</t>
  </si>
  <si>
    <t xml:space="preserve">Субвенции бюджетам субъектов Российской Федерации и муниципальных образований </t>
  </si>
  <si>
    <t>607 2 02 35118 10 0000 150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</si>
  <si>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</si>
  <si>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607 2 02 30024 10 0000 150</t>
  </si>
  <si>
    <t>Субвенции бюджетам сельских поселений на выполнение передаваемых полномочий субъектов Российской Федерации</t>
  </si>
  <si>
    <t>607 2 02 40000 00 0000 150</t>
  </si>
  <si>
    <t>Иные межбюджетные трансферты</t>
  </si>
  <si>
    <t>607 2 02 49999 10 0000 150</t>
  </si>
  <si>
    <t>Прочие межбюджетные трансферты, передаваемые бюджетам сельских поселений</t>
  </si>
  <si>
    <t>607 2 07 00000 00 0000 150</t>
  </si>
  <si>
    <t>Прочие безвозмездные поступления</t>
  </si>
  <si>
    <t>607 2 07 05030 10 0000 150</t>
  </si>
  <si>
    <t>Прочие безвозмездные поступления в бюджеты сельских поселений</t>
  </si>
  <si>
    <t>Доходы бюджета - Всего</t>
  </si>
  <si>
    <t>Субсидии Субсидии бюджетам сельских  поселений на обеспечение мероприятий по переселению граждан из аварийного жилищного фонда за счет средств, поступивших от государственной корпорации -Фонд содействия реформированию жилищно-коммунального хозяйства</t>
  </si>
  <si>
    <t>Субсидии бюджетам сельских поселений на обеспечение мероприятий по  переселению граждан из аварийного жилищного фонда за счет средств бюджетов</t>
  </si>
  <si>
    <t>607  2 02 20299 10 0000 150</t>
  </si>
  <si>
    <t>607 2 02 20302 10 0000 150</t>
  </si>
  <si>
    <t>ДОХОДЫ ОТ ОКАЗАНИЯ ПЛАТНЫХ РАБОТ (УСЛУГ) И КОМПЕНСАЦИИ ЗАТРАТ ГОСУДАРСТВА</t>
  </si>
  <si>
    <t>Прочие неналоговые доходы от оказания платных услуг получателями средств бюджетов сельских поселений</t>
  </si>
  <si>
    <t>607 113 00000 00 0000 000</t>
  </si>
  <si>
    <t>% исполнения</t>
  </si>
  <si>
    <t>182 1 01 02080 01 0000 110</t>
  </si>
  <si>
    <t>Налог на доходы физических лиц части суммы налога, превышающей 650000 рублей, относящейся к части налоговой базы, превышающей 5000000 рубрей (сумма платежа (перерасчеты, недоимка и задолженность по соответствующему платежу)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</si>
  <si>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</si>
  <si>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100 1 05 030000 00 0000 110</t>
  </si>
  <si>
    <t>НАЛОГИ НА СОВОКУПНЫЙ ДОХОД</t>
  </si>
  <si>
    <t>100 1 05 030100 10 0000 110</t>
  </si>
  <si>
    <t>Единый сельскохозяйственный налог</t>
  </si>
  <si>
    <t>607 1 13 02995 10 0000 130</t>
  </si>
  <si>
    <t>Прочие доходы от компенсации затрат бюджетов сельских поселений</t>
  </si>
  <si>
    <t>ШТРАФЫ, САНКЦИИ, ВОЗМЕЩЕНИЕ УЩЕРБА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</si>
  <si>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</si>
  <si>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607 1 16 00000 00 0000 000</t>
  </si>
  <si>
    <t>607 116 07010 10 0000 140</t>
  </si>
  <si>
    <t>607 2 19 00000 00 0000 150</t>
  </si>
  <si>
    <t>607 2 19 00000 00 0000 000</t>
  </si>
  <si>
    <t>Возврат остатков субсидий, субвенций и иных МБТ, имеющих целевое назначение, прошлых лет</t>
  </si>
  <si>
    <t>Поступление доходов в бюджет Елизаветинского сельского поселения за год 2023 года</t>
  </si>
  <si>
    <t xml:space="preserve"> Бюджет 2023 год  (тыс. руб.)</t>
  </si>
  <si>
    <t>Исполнено за 2023г             (тыс. руб.)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</si>
  <si>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</si>
  <si>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182 1 01 02130 01 0000 110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</si>
  <si>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</si>
  <si>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182 1 01 02140 01 0000 110</t>
  </si>
  <si>
    <t>100 1 03 02260 01 0000 110</t>
  </si>
  <si>
    <t>607 1 13 01995 10 0507 130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</si>
  <si>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</si>
  <si>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607 1 14 02053 10 0000 410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</si>
  <si>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</si>
  <si>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607 1 16 01074 01 0000 140</t>
  </si>
  <si>
    <t>ПРОЧИЕ НЕНАЛОГОВЫЕ ДОХОДЫ</t>
  </si>
  <si>
    <t>607 1 17 00000 00 0000 000</t>
  </si>
  <si>
    <t>607 1 17 01050 10 0000 180</t>
  </si>
  <si>
    <t>Невыясненные поступления, зачисляемые в бюджеты сельских поселений</t>
  </si>
  <si>
    <t>607 2 02 20216 10 0000 150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</si>
  <si>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</si>
  <si>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607 2 02 16001 10 0000 150</t>
  </si>
  <si>
    <r>
      <rPr>
        <b/>
        <sz val="10"/>
        <rFont val="Calibri"/>
        <family val="2"/>
        <charset val="204"/>
      </rPr>
      <t xml:space="preserve">Приложение 2 </t>
    </r>
    <r>
      <rPr>
        <sz val="10"/>
        <rFont val="Calibri"/>
        <family val="2"/>
        <charset val="204"/>
      </rPr>
      <t xml:space="preserve">к решению совета депутатов
№ 259 от "25" апреля 2024г.              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</si>
</sst>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"/>
  </numFmts>
  <fonts count="12" x14ac:knownFonts="1"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0"/>
      <name val="Calibri"/>
      <family val="2"/>
      <charset val="204"/>
    </font>
    <font>
      <sz val="12"/>
      <name val="Calibri"/>
      <family val="2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0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 readingOrder="1"/>
    </xf>
    <xf numFmtId="0" fontId="5" fillId="2" borderId="3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left" vertical="center" wrapText="1" readingOrder="1"/>
    </xf>
    <xf numFmtId="0" fontId="6" fillId="0" borderId="2" xfId="1" applyNumberFormat="1" applyFont="1" applyFill="1" applyBorder="1" applyAlignment="1">
      <alignment horizontal="center" vertical="center" wrapText="1" readingOrder="1"/>
    </xf>
    <xf numFmtId="2" fontId="5" fillId="0" borderId="2" xfId="1" applyNumberFormat="1" applyFont="1" applyFill="1" applyBorder="1" applyAlignment="1">
      <alignment horizontal="center" vertical="center" wrapText="1" readingOrder="1"/>
    </xf>
    <xf numFmtId="0" fontId="7" fillId="0" borderId="2" xfId="1" applyNumberFormat="1" applyFont="1" applyFill="1" applyBorder="1" applyAlignment="1">
      <alignment horizontal="left" vertical="center" wrapText="1" readingOrder="1"/>
    </xf>
    <xf numFmtId="0" fontId="7" fillId="0" borderId="2" xfId="1" applyNumberFormat="1" applyFont="1" applyFill="1" applyBorder="1" applyAlignment="1">
      <alignment horizontal="center" vertical="center" wrapText="1" readingOrder="1"/>
    </xf>
    <xf numFmtId="2" fontId="1" fillId="0" borderId="0" xfId="0" applyNumberFormat="1" applyFont="1" applyFill="1" applyBorder="1"/>
    <xf numFmtId="0" fontId="8" fillId="0" borderId="2" xfId="1" applyNumberFormat="1" applyFont="1" applyFill="1" applyBorder="1" applyAlignment="1">
      <alignment horizontal="left" vertical="center" wrapText="1" readingOrder="1"/>
    </xf>
    <xf numFmtId="2" fontId="8" fillId="0" borderId="2" xfId="1" applyNumberFormat="1" applyFont="1" applyFill="1" applyBorder="1" applyAlignment="1">
      <alignment horizontal="center" vertical="center" wrapText="1" readingOrder="1"/>
    </xf>
    <xf numFmtId="0" fontId="5" fillId="0" borderId="2" xfId="1" applyFont="1" applyBorder="1" applyAlignment="1">
      <alignment horizontal="left" vertical="center" wrapText="1" readingOrder="1"/>
    </xf>
    <xf numFmtId="0" fontId="7" fillId="0" borderId="2" xfId="1" applyFont="1" applyBorder="1" applyAlignment="1">
      <alignment horizontal="left" vertical="center" wrapText="1" readingOrder="1"/>
    </xf>
    <xf numFmtId="2" fontId="5" fillId="0" borderId="2" xfId="1" applyNumberFormat="1" applyFont="1" applyBorder="1" applyAlignment="1">
      <alignment horizontal="center" vertical="center" wrapText="1" readingOrder="1"/>
    </xf>
    <xf numFmtId="0" fontId="8" fillId="0" borderId="2" xfId="1" applyFont="1" applyBorder="1" applyAlignment="1">
      <alignment horizontal="left" vertical="center" wrapText="1" readingOrder="1"/>
    </xf>
    <xf numFmtId="2" fontId="8" fillId="0" borderId="2" xfId="1" applyNumberFormat="1" applyFont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8" fillId="0" borderId="2" xfId="1" applyNumberFormat="1" applyFont="1" applyFill="1" applyBorder="1" applyAlignment="1">
      <alignment horizontal="center" vertical="center" wrapText="1" readingOrder="1"/>
    </xf>
    <xf numFmtId="0" fontId="5" fillId="0" borderId="2" xfId="1" applyFont="1" applyBorder="1" applyAlignment="1">
      <alignment horizontal="center" vertical="center" wrapText="1" readingOrder="1"/>
    </xf>
    <xf numFmtId="0" fontId="8" fillId="0" borderId="2" xfId="1" applyFont="1" applyBorder="1" applyAlignment="1">
      <alignment horizontal="center" vertical="center" wrapText="1" readingOrder="1"/>
    </xf>
    <xf numFmtId="2" fontId="0" fillId="0" borderId="0" xfId="0" applyNumberFormat="1"/>
    <xf numFmtId="3" fontId="5" fillId="0" borderId="2" xfId="1" applyNumberFormat="1" applyFont="1" applyFill="1" applyBorder="1" applyAlignment="1">
      <alignment horizontal="left" vertical="center" wrapText="1" readingOrder="1"/>
    </xf>
    <xf numFmtId="168" fontId="5" fillId="0" borderId="2" xfId="1" applyNumberFormat="1" applyFont="1" applyFill="1" applyBorder="1" applyAlignment="1">
      <alignment horizontal="center" vertical="center" wrapText="1" readingOrder="1"/>
    </xf>
    <xf numFmtId="168" fontId="8" fillId="0" borderId="2" xfId="1" applyNumberFormat="1" applyFont="1" applyFill="1" applyBorder="1" applyAlignment="1">
      <alignment horizontal="center" vertical="center" wrapText="1" readingOrder="1"/>
    </xf>
    <xf numFmtId="0" fontId="5" fillId="0" borderId="0" xfId="0" applyFont="1"/>
    <xf numFmtId="0" fontId="10" fillId="0" borderId="2" xfId="1" applyFont="1" applyBorder="1" applyAlignment="1">
      <alignment horizontal="left" vertical="center" wrapText="1" readingOrder="1"/>
    </xf>
    <xf numFmtId="0" fontId="5" fillId="2" borderId="4" xfId="1" applyNumberFormat="1" applyFont="1" applyFill="1" applyBorder="1" applyAlignment="1">
      <alignment horizontal="center" vertical="center" wrapText="1" readingOrder="1"/>
    </xf>
    <xf numFmtId="0" fontId="5" fillId="0" borderId="2" xfId="1" applyFont="1" applyBorder="1" applyAlignment="1">
      <alignment vertical="center" wrapText="1" readingOrder="1"/>
    </xf>
    <xf numFmtId="0" fontId="8" fillId="0" borderId="2" xfId="1" applyFont="1" applyBorder="1" applyAlignment="1">
      <alignment vertical="center" wrapText="1" readingOrder="1"/>
    </xf>
    <xf numFmtId="0" fontId="7" fillId="0" borderId="2" xfId="1" applyNumberFormat="1" applyFont="1" applyFill="1" applyBorder="1" applyAlignment="1">
      <alignment vertical="center" wrapText="1" readingOrder="1"/>
    </xf>
    <xf numFmtId="0" fontId="8" fillId="0" borderId="2" xfId="1" applyNumberFormat="1" applyFont="1" applyFill="1" applyBorder="1" applyAlignment="1">
      <alignment vertical="center" wrapText="1" readingOrder="1"/>
    </xf>
    <xf numFmtId="0" fontId="5" fillId="0" borderId="2" xfId="1" applyNumberFormat="1" applyFont="1" applyFill="1" applyBorder="1" applyAlignment="1">
      <alignment vertical="center" wrapText="1" readingOrder="1"/>
    </xf>
    <xf numFmtId="0" fontId="6" fillId="0" borderId="2" xfId="1" applyNumberFormat="1" applyFont="1" applyFill="1" applyBorder="1" applyAlignment="1">
      <alignment vertical="center" wrapText="1" readingOrder="1"/>
    </xf>
    <xf numFmtId="49" fontId="11" fillId="0" borderId="0" xfId="0" applyNumberFormat="1" applyFont="1" applyFill="1" applyBorder="1" applyAlignment="1">
      <alignment horizontal="right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tabSelected="1" topLeftCell="A31" workbookViewId="0">
      <selection activeCell="D2" sqref="D2"/>
    </sheetView>
  </sheetViews>
  <sheetFormatPr defaultRowHeight="15" x14ac:dyDescent="0.25"/>
  <cols>
    <col min="1" max="1" width="29.42578125" style="1" customWidth="1"/>
    <col min="2" max="2" width="55.7109375" style="1" customWidth="1"/>
    <col min="3" max="3" width="13.28515625" style="1" customWidth="1"/>
    <col min="4" max="4" width="15.140625" style="1" customWidth="1"/>
    <col min="5" max="5" width="12.7109375" style="1" customWidth="1"/>
    <col min="11" max="11" width="14" style="1" customWidth="1"/>
  </cols>
  <sheetData>
    <row r="1" spans="1:6" ht="57.75" customHeight="1" x14ac:dyDescent="0.25">
      <c r="A1" s="39" t="s">
        <v>109</v>
      </c>
      <c r="B1" s="39"/>
      <c r="C1" s="39"/>
      <c r="D1" s="39"/>
      <c r="E1" s="39"/>
      <c r="F1" s="2"/>
    </row>
    <row r="2" spans="1:6" ht="52.5" customHeight="1" x14ac:dyDescent="0.25">
      <c r="A2" s="3"/>
      <c r="B2" s="4" t="s">
        <v>89</v>
      </c>
      <c r="C2" s="5"/>
      <c r="D2" s="5"/>
      <c r="E2" s="5"/>
      <c r="F2" s="2"/>
    </row>
    <row r="3" spans="1:6" ht="55.5" customHeight="1" x14ac:dyDescent="0.25">
      <c r="A3" s="6" t="s">
        <v>0</v>
      </c>
      <c r="B3" s="7" t="s">
        <v>1</v>
      </c>
      <c r="C3" s="6" t="s">
        <v>90</v>
      </c>
      <c r="D3" s="32" t="s">
        <v>91</v>
      </c>
      <c r="E3" s="6" t="s">
        <v>72</v>
      </c>
    </row>
    <row r="4" spans="1:6" ht="40.5" x14ac:dyDescent="0.25">
      <c r="A4" s="8"/>
      <c r="B4" s="9" t="s">
        <v>2</v>
      </c>
      <c r="C4" s="10">
        <f>C5+C25</f>
        <v>30163.89</v>
      </c>
      <c r="D4" s="10">
        <f>D5+D25</f>
        <v>31319.9</v>
      </c>
      <c r="E4" s="28">
        <f>D4/C4*100</f>
        <v>103.83243010102477</v>
      </c>
    </row>
    <row r="5" spans="1:6" ht="20.25" x14ac:dyDescent="0.25">
      <c r="A5" s="8"/>
      <c r="B5" s="9" t="s">
        <v>3</v>
      </c>
      <c r="C5" s="10">
        <f>C6+C13+C18+C20+C22</f>
        <v>19062.84</v>
      </c>
      <c r="D5" s="10">
        <f>D6+D13+D18+D20+D22</f>
        <v>20173.18</v>
      </c>
      <c r="E5" s="28">
        <f t="shared" ref="E5:E57" si="0">D5/C5*100</f>
        <v>105.82463053773729</v>
      </c>
    </row>
    <row r="6" spans="1:6" ht="26.25" customHeight="1" x14ac:dyDescent="0.25">
      <c r="A6" s="11" t="s">
        <v>4</v>
      </c>
      <c r="B6" s="12" t="s">
        <v>5</v>
      </c>
      <c r="C6" s="10">
        <f>C7+C8+C9+C10+C11+C12</f>
        <v>5048</v>
      </c>
      <c r="D6" s="10">
        <f>D7+D8+D9+D10+D11+D12</f>
        <v>5571.05</v>
      </c>
      <c r="E6" s="28">
        <f t="shared" si="0"/>
        <v>110.361529318542</v>
      </c>
      <c r="F6" s="13"/>
    </row>
    <row r="7" spans="1:6" ht="63.75" x14ac:dyDescent="0.25">
      <c r="A7" s="14" t="s">
        <v>6</v>
      </c>
      <c r="B7" s="14" t="s">
        <v>7</v>
      </c>
      <c r="C7" s="15">
        <v>3890</v>
      </c>
      <c r="D7" s="23">
        <v>4421.97</v>
      </c>
      <c r="E7" s="29">
        <f t="shared" si="0"/>
        <v>113.67532133676093</v>
      </c>
    </row>
    <row r="8" spans="1:6" ht="89.25" x14ac:dyDescent="0.25">
      <c r="A8" s="14" t="s">
        <v>8</v>
      </c>
      <c r="B8" s="14" t="s">
        <v>9</v>
      </c>
      <c r="C8" s="15">
        <v>10</v>
      </c>
      <c r="D8" s="23">
        <v>-1.98</v>
      </c>
      <c r="E8" s="29">
        <f t="shared" si="0"/>
        <v>-19.8</v>
      </c>
    </row>
    <row r="9" spans="1:6" ht="38.25" x14ac:dyDescent="0.25">
      <c r="A9" s="14" t="s">
        <v>10</v>
      </c>
      <c r="B9" s="14" t="s">
        <v>11</v>
      </c>
      <c r="C9" s="15">
        <v>219</v>
      </c>
      <c r="D9" s="23">
        <v>221.76</v>
      </c>
      <c r="E9" s="29">
        <f t="shared" si="0"/>
        <v>101.26027397260273</v>
      </c>
    </row>
    <row r="10" spans="1:6" ht="63.75" x14ac:dyDescent="0.25">
      <c r="A10" s="19" t="s">
        <v>73</v>
      </c>
      <c r="B10" s="19" t="s">
        <v>74</v>
      </c>
      <c r="C10" s="20">
        <v>269</v>
      </c>
      <c r="D10" s="20">
        <v>249.11</v>
      </c>
      <c r="E10" s="29">
        <f t="shared" si="0"/>
        <v>92.605947955390349</v>
      </c>
    </row>
    <row r="11" spans="1:6" ht="38.25" x14ac:dyDescent="0.25">
      <c r="A11" s="19" t="s">
        <v>93</v>
      </c>
      <c r="B11" s="19" t="s">
        <v>92</v>
      </c>
      <c r="C11" s="20">
        <v>260</v>
      </c>
      <c r="D11" s="20">
        <v>260.99</v>
      </c>
      <c r="E11" s="29">
        <f t="shared" si="0"/>
        <v>100.38076923076925</v>
      </c>
    </row>
    <row r="12" spans="1:6" ht="38.25" x14ac:dyDescent="0.25">
      <c r="A12" s="19" t="s">
        <v>95</v>
      </c>
      <c r="B12" s="19" t="s">
        <v>94</v>
      </c>
      <c r="C12" s="20">
        <v>400</v>
      </c>
      <c r="D12" s="20">
        <v>419.2</v>
      </c>
      <c r="E12" s="29">
        <f t="shared" si="0"/>
        <v>104.80000000000001</v>
      </c>
    </row>
    <row r="13" spans="1:6" ht="47.25" x14ac:dyDescent="0.25">
      <c r="A13" s="11" t="s">
        <v>12</v>
      </c>
      <c r="B13" s="12" t="s">
        <v>13</v>
      </c>
      <c r="C13" s="10">
        <f>C14+C15+C16+C17</f>
        <v>4332</v>
      </c>
      <c r="D13" s="10">
        <f>D14+D15+D16+D17</f>
        <v>4760.04</v>
      </c>
      <c r="E13" s="28">
        <f t="shared" si="0"/>
        <v>109.8808864265928</v>
      </c>
    </row>
    <row r="14" spans="1:6" ht="63.75" x14ac:dyDescent="0.25">
      <c r="A14" s="14" t="s">
        <v>14</v>
      </c>
      <c r="B14" s="14" t="s">
        <v>15</v>
      </c>
      <c r="C14" s="15">
        <v>2147</v>
      </c>
      <c r="D14" s="23">
        <v>2466.44</v>
      </c>
      <c r="E14" s="29">
        <f t="shared" si="0"/>
        <v>114.87843502561714</v>
      </c>
    </row>
    <row r="15" spans="1:6" ht="76.5" x14ac:dyDescent="0.25">
      <c r="A15" s="14" t="s">
        <v>16</v>
      </c>
      <c r="B15" s="14" t="s">
        <v>17</v>
      </c>
      <c r="C15" s="15">
        <v>14</v>
      </c>
      <c r="D15" s="23">
        <v>12.88</v>
      </c>
      <c r="E15" s="29">
        <f t="shared" si="0"/>
        <v>92</v>
      </c>
    </row>
    <row r="16" spans="1:6" ht="63.75" x14ac:dyDescent="0.25">
      <c r="A16" s="14" t="s">
        <v>18</v>
      </c>
      <c r="B16" s="14" t="s">
        <v>19</v>
      </c>
      <c r="C16" s="15">
        <v>2171</v>
      </c>
      <c r="D16" s="23">
        <v>2549.25</v>
      </c>
      <c r="E16" s="29">
        <f t="shared" si="0"/>
        <v>117.42284661446338</v>
      </c>
    </row>
    <row r="17" spans="1:5" ht="63.75" x14ac:dyDescent="0.25">
      <c r="A17" s="19" t="s">
        <v>96</v>
      </c>
      <c r="B17" s="19" t="s">
        <v>75</v>
      </c>
      <c r="C17" s="20"/>
      <c r="D17" s="20">
        <v>-268.52999999999997</v>
      </c>
      <c r="E17" s="28"/>
    </row>
    <row r="18" spans="1:5" x14ac:dyDescent="0.25">
      <c r="A18" s="30" t="s">
        <v>76</v>
      </c>
      <c r="B18" s="24" t="s">
        <v>77</v>
      </c>
      <c r="C18" s="18">
        <f>C19</f>
        <v>57.84</v>
      </c>
      <c r="D18" s="18">
        <f>D19</f>
        <v>57.84</v>
      </c>
      <c r="E18" s="28">
        <v>100</v>
      </c>
    </row>
    <row r="19" spans="1:5" ht="15.75" x14ac:dyDescent="0.25">
      <c r="A19" s="19" t="s">
        <v>78</v>
      </c>
      <c r="B19" s="31" t="s">
        <v>79</v>
      </c>
      <c r="C19" s="20">
        <v>57.84</v>
      </c>
      <c r="D19" s="20">
        <v>57.84</v>
      </c>
      <c r="E19" s="28">
        <v>100</v>
      </c>
    </row>
    <row r="20" spans="1:5" ht="15.75" x14ac:dyDescent="0.25">
      <c r="A20" s="11" t="s">
        <v>20</v>
      </c>
      <c r="B20" s="12" t="s">
        <v>21</v>
      </c>
      <c r="C20" s="10">
        <f>C21</f>
        <v>1425</v>
      </c>
      <c r="D20" s="22">
        <f>D21</f>
        <v>1454.86</v>
      </c>
      <c r="E20" s="28">
        <f t="shared" si="0"/>
        <v>102.09543859649122</v>
      </c>
    </row>
    <row r="21" spans="1:5" ht="38.25" x14ac:dyDescent="0.25">
      <c r="A21" s="14" t="s">
        <v>22</v>
      </c>
      <c r="B21" s="14" t="s">
        <v>23</v>
      </c>
      <c r="C21" s="15">
        <v>1425</v>
      </c>
      <c r="D21" s="23">
        <v>1454.86</v>
      </c>
      <c r="E21" s="29">
        <f t="shared" si="0"/>
        <v>102.09543859649122</v>
      </c>
    </row>
    <row r="22" spans="1:5" ht="15.75" x14ac:dyDescent="0.25">
      <c r="A22" s="11" t="s">
        <v>24</v>
      </c>
      <c r="B22" s="12" t="s">
        <v>25</v>
      </c>
      <c r="C22" s="10">
        <f>C23+C24</f>
        <v>8200</v>
      </c>
      <c r="D22" s="22">
        <f>D23+D24</f>
        <v>8329.39</v>
      </c>
      <c r="E22" s="28">
        <f t="shared" si="0"/>
        <v>101.57792682926829</v>
      </c>
    </row>
    <row r="23" spans="1:5" ht="25.5" x14ac:dyDescent="0.25">
      <c r="A23" s="14" t="s">
        <v>26</v>
      </c>
      <c r="B23" s="14" t="s">
        <v>27</v>
      </c>
      <c r="C23" s="15">
        <v>3100</v>
      </c>
      <c r="D23" s="23">
        <v>3096.68</v>
      </c>
      <c r="E23" s="29">
        <f t="shared" si="0"/>
        <v>99.89290322580645</v>
      </c>
    </row>
    <row r="24" spans="1:5" ht="25.5" x14ac:dyDescent="0.25">
      <c r="A24" s="14" t="s">
        <v>28</v>
      </c>
      <c r="B24" s="14" t="s">
        <v>29</v>
      </c>
      <c r="C24" s="15">
        <v>5100</v>
      </c>
      <c r="D24" s="23">
        <v>5232.71</v>
      </c>
      <c r="E24" s="29">
        <f t="shared" si="0"/>
        <v>102.60215686274509</v>
      </c>
    </row>
    <row r="25" spans="1:5" ht="20.25" x14ac:dyDescent="0.25">
      <c r="A25" s="14"/>
      <c r="B25" s="9" t="s">
        <v>30</v>
      </c>
      <c r="C25" s="10">
        <f>C26+C29+C32+C35+C38</f>
        <v>11101.05</v>
      </c>
      <c r="D25" s="10">
        <f>D26+D29+D32+D35+D38</f>
        <v>11146.72</v>
      </c>
      <c r="E25" s="28">
        <f t="shared" si="0"/>
        <v>100.41140252498637</v>
      </c>
    </row>
    <row r="26" spans="1:5" ht="47.25" x14ac:dyDescent="0.25">
      <c r="A26" s="11" t="s">
        <v>31</v>
      </c>
      <c r="B26" s="12" t="s">
        <v>32</v>
      </c>
      <c r="C26" s="10">
        <f>C27+C28</f>
        <v>1705</v>
      </c>
      <c r="D26" s="22">
        <f>D27+D28</f>
        <v>1740.49</v>
      </c>
      <c r="E26" s="28">
        <f t="shared" si="0"/>
        <v>102.0815249266862</v>
      </c>
    </row>
    <row r="27" spans="1:5" ht="25.5" x14ac:dyDescent="0.25">
      <c r="A27" s="14" t="s">
        <v>33</v>
      </c>
      <c r="B27" s="14" t="s">
        <v>34</v>
      </c>
      <c r="C27" s="15">
        <v>505</v>
      </c>
      <c r="D27" s="23">
        <v>505.01</v>
      </c>
      <c r="E27" s="29">
        <f t="shared" si="0"/>
        <v>100.00198019801981</v>
      </c>
    </row>
    <row r="28" spans="1:5" ht="63.75" x14ac:dyDescent="0.25">
      <c r="A28" s="14" t="s">
        <v>35</v>
      </c>
      <c r="B28" s="14" t="s">
        <v>36</v>
      </c>
      <c r="C28" s="15">
        <v>1200</v>
      </c>
      <c r="D28" s="23">
        <v>1235.48</v>
      </c>
      <c r="E28" s="29">
        <f t="shared" si="0"/>
        <v>102.95666666666668</v>
      </c>
    </row>
    <row r="29" spans="1:5" ht="25.5" x14ac:dyDescent="0.25">
      <c r="A29" s="27" t="s">
        <v>71</v>
      </c>
      <c r="B29" s="21" t="s">
        <v>69</v>
      </c>
      <c r="C29" s="10">
        <f>C30+C31</f>
        <v>28.91</v>
      </c>
      <c r="D29" s="22">
        <f>D30+D31</f>
        <v>28.91</v>
      </c>
      <c r="E29" s="28">
        <f t="shared" si="0"/>
        <v>100</v>
      </c>
    </row>
    <row r="30" spans="1:5" ht="25.5" x14ac:dyDescent="0.25">
      <c r="A30" s="14" t="s">
        <v>97</v>
      </c>
      <c r="B30" s="14" t="s">
        <v>70</v>
      </c>
      <c r="C30" s="15">
        <v>3.03</v>
      </c>
      <c r="D30" s="23">
        <v>3.03</v>
      </c>
      <c r="E30" s="29">
        <f t="shared" si="0"/>
        <v>100</v>
      </c>
    </row>
    <row r="31" spans="1:5" ht="25.5" x14ac:dyDescent="0.25">
      <c r="A31" s="14" t="s">
        <v>80</v>
      </c>
      <c r="B31" s="14" t="s">
        <v>81</v>
      </c>
      <c r="C31" s="15">
        <v>25.88</v>
      </c>
      <c r="D31" s="23">
        <v>25.88</v>
      </c>
      <c r="E31" s="28">
        <f t="shared" si="0"/>
        <v>100</v>
      </c>
    </row>
    <row r="32" spans="1:5" ht="31.5" x14ac:dyDescent="0.25">
      <c r="A32" s="16" t="s">
        <v>37</v>
      </c>
      <c r="B32" s="17" t="s">
        <v>38</v>
      </c>
      <c r="C32" s="18">
        <f>C33+C34</f>
        <v>9309.24</v>
      </c>
      <c r="D32" s="24">
        <f>D33+D34</f>
        <v>9309.91</v>
      </c>
      <c r="E32" s="28">
        <f t="shared" si="0"/>
        <v>100.00719715035812</v>
      </c>
    </row>
    <row r="33" spans="1:6" ht="110.25" x14ac:dyDescent="0.25">
      <c r="A33" s="19" t="s">
        <v>99</v>
      </c>
      <c r="B33" s="31" t="s">
        <v>98</v>
      </c>
      <c r="C33" s="20">
        <v>137</v>
      </c>
      <c r="D33" s="25">
        <v>137.66999999999999</v>
      </c>
      <c r="E33" s="29">
        <f t="shared" si="0"/>
        <v>100.4890510948905</v>
      </c>
    </row>
    <row r="34" spans="1:6" ht="38.25" x14ac:dyDescent="0.25">
      <c r="A34" s="19" t="s">
        <v>39</v>
      </c>
      <c r="B34" s="19" t="s">
        <v>40</v>
      </c>
      <c r="C34" s="20">
        <v>9172.24</v>
      </c>
      <c r="D34" s="25">
        <v>9172.24</v>
      </c>
      <c r="E34" s="29">
        <f t="shared" si="0"/>
        <v>100</v>
      </c>
    </row>
    <row r="35" spans="1:6" x14ac:dyDescent="0.25">
      <c r="A35" s="16" t="s">
        <v>84</v>
      </c>
      <c r="B35" s="16" t="s">
        <v>82</v>
      </c>
      <c r="C35" s="18">
        <f>C36+C37</f>
        <v>57.9</v>
      </c>
      <c r="D35" s="18">
        <f>D36+D37</f>
        <v>57.91</v>
      </c>
      <c r="E35" s="28">
        <f t="shared" si="0"/>
        <v>100.01727115716751</v>
      </c>
    </row>
    <row r="36" spans="1:6" ht="63.75" x14ac:dyDescent="0.25">
      <c r="A36" s="19" t="s">
        <v>101</v>
      </c>
      <c r="B36" s="19" t="s">
        <v>100</v>
      </c>
      <c r="C36" s="20">
        <v>30</v>
      </c>
      <c r="D36" s="20">
        <v>30</v>
      </c>
      <c r="E36" s="29">
        <f t="shared" si="0"/>
        <v>100</v>
      </c>
    </row>
    <row r="37" spans="1:6" ht="51" x14ac:dyDescent="0.25">
      <c r="A37" s="19" t="s">
        <v>85</v>
      </c>
      <c r="B37" s="19" t="s">
        <v>83</v>
      </c>
      <c r="C37" s="20">
        <v>27.9</v>
      </c>
      <c r="D37" s="25">
        <v>27.91</v>
      </c>
      <c r="E37" s="29">
        <f t="shared" si="0"/>
        <v>100.03584229390681</v>
      </c>
    </row>
    <row r="38" spans="1:6" x14ac:dyDescent="0.25">
      <c r="A38" s="16" t="s">
        <v>103</v>
      </c>
      <c r="B38" s="33" t="s">
        <v>102</v>
      </c>
      <c r="C38" s="18">
        <v>0</v>
      </c>
      <c r="D38" s="24">
        <f>D39</f>
        <v>9.5</v>
      </c>
      <c r="E38" s="28"/>
    </row>
    <row r="39" spans="1:6" ht="25.5" x14ac:dyDescent="0.25">
      <c r="A39" s="19" t="s">
        <v>104</v>
      </c>
      <c r="B39" s="34" t="s">
        <v>105</v>
      </c>
      <c r="C39" s="20">
        <v>0</v>
      </c>
      <c r="D39" s="25">
        <v>9.5</v>
      </c>
      <c r="E39" s="29"/>
    </row>
    <row r="40" spans="1:6" ht="15.75" x14ac:dyDescent="0.25">
      <c r="A40" s="11" t="s">
        <v>41</v>
      </c>
      <c r="B40" s="35" t="s">
        <v>42</v>
      </c>
      <c r="C40" s="10">
        <f>C41</f>
        <v>54313.79</v>
      </c>
      <c r="D40" s="10">
        <f>D41</f>
        <v>50851.51</v>
      </c>
      <c r="E40" s="28">
        <f t="shared" si="0"/>
        <v>93.625412625412437</v>
      </c>
    </row>
    <row r="41" spans="1:6" ht="47.25" x14ac:dyDescent="0.25">
      <c r="A41" s="11" t="s">
        <v>43</v>
      </c>
      <c r="B41" s="35" t="s">
        <v>44</v>
      </c>
      <c r="C41" s="10">
        <f>C42+C43+C48+C51+C53+C55</f>
        <v>54313.79</v>
      </c>
      <c r="D41" s="10">
        <f>D42+D43+D48+D51+D53+D55</f>
        <v>50851.51</v>
      </c>
      <c r="E41" s="28">
        <f t="shared" si="0"/>
        <v>93.625412625412437</v>
      </c>
      <c r="F41" s="13"/>
    </row>
    <row r="42" spans="1:6" ht="25.5" x14ac:dyDescent="0.25">
      <c r="A42" s="14" t="s">
        <v>108</v>
      </c>
      <c r="B42" s="36" t="s">
        <v>45</v>
      </c>
      <c r="C42" s="15">
        <v>24652</v>
      </c>
      <c r="D42" s="23">
        <v>24652</v>
      </c>
      <c r="E42" s="29">
        <f t="shared" si="0"/>
        <v>100</v>
      </c>
    </row>
    <row r="43" spans="1:6" ht="25.5" x14ac:dyDescent="0.25">
      <c r="A43" s="21" t="s">
        <v>46</v>
      </c>
      <c r="B43" s="37" t="s">
        <v>47</v>
      </c>
      <c r="C43" s="10">
        <f>C44+C45+C46+C47</f>
        <v>26373.07</v>
      </c>
      <c r="D43" s="10">
        <f>D44+D45+D46+D47</f>
        <v>22931.39</v>
      </c>
      <c r="E43" s="28">
        <f t="shared" si="0"/>
        <v>86.950021366492408</v>
      </c>
    </row>
    <row r="44" spans="1:6" ht="76.5" x14ac:dyDescent="0.25">
      <c r="A44" s="14" t="s">
        <v>106</v>
      </c>
      <c r="B44" s="36" t="s">
        <v>107</v>
      </c>
      <c r="C44" s="15">
        <v>2098.59</v>
      </c>
      <c r="D44" s="15">
        <v>2098.59</v>
      </c>
      <c r="E44" s="29">
        <f t="shared" si="0"/>
        <v>100</v>
      </c>
    </row>
    <row r="45" spans="1:6" ht="63.75" x14ac:dyDescent="0.25">
      <c r="A45" s="14" t="s">
        <v>67</v>
      </c>
      <c r="B45" s="36" t="s">
        <v>65</v>
      </c>
      <c r="C45" s="15">
        <v>2427.29</v>
      </c>
      <c r="D45" s="15">
        <v>0</v>
      </c>
      <c r="E45" s="29">
        <f t="shared" si="0"/>
        <v>0</v>
      </c>
    </row>
    <row r="46" spans="1:6" ht="59.45" customHeight="1" x14ac:dyDescent="0.25">
      <c r="A46" s="14" t="s">
        <v>68</v>
      </c>
      <c r="B46" s="36" t="s">
        <v>66</v>
      </c>
      <c r="C46" s="15">
        <v>1014.39</v>
      </c>
      <c r="D46" s="15">
        <v>0</v>
      </c>
      <c r="E46" s="29">
        <f t="shared" si="0"/>
        <v>0</v>
      </c>
    </row>
    <row r="47" spans="1:6" x14ac:dyDescent="0.25">
      <c r="A47" s="14" t="s">
        <v>48</v>
      </c>
      <c r="B47" s="36" t="s">
        <v>49</v>
      </c>
      <c r="C47" s="15">
        <v>20832.8</v>
      </c>
      <c r="D47" s="23">
        <v>20832.8</v>
      </c>
      <c r="E47" s="29">
        <f t="shared" si="0"/>
        <v>100</v>
      </c>
    </row>
    <row r="48" spans="1:6" ht="25.5" x14ac:dyDescent="0.25">
      <c r="A48" s="21" t="s">
        <v>50</v>
      </c>
      <c r="B48" s="37" t="s">
        <v>51</v>
      </c>
      <c r="C48" s="10">
        <f>C49+C50</f>
        <v>318.12</v>
      </c>
      <c r="D48" s="10">
        <f>D49+D50</f>
        <v>318.12</v>
      </c>
      <c r="E48" s="28">
        <f t="shared" si="0"/>
        <v>100</v>
      </c>
    </row>
    <row r="49" spans="1:6" ht="38.25" x14ac:dyDescent="0.25">
      <c r="A49" s="14" t="s">
        <v>52</v>
      </c>
      <c r="B49" s="36" t="s">
        <v>53</v>
      </c>
      <c r="C49" s="15">
        <v>314.60000000000002</v>
      </c>
      <c r="D49" s="23">
        <v>314.60000000000002</v>
      </c>
      <c r="E49" s="29">
        <f t="shared" si="0"/>
        <v>100</v>
      </c>
    </row>
    <row r="50" spans="1:6" ht="25.5" x14ac:dyDescent="0.25">
      <c r="A50" s="19" t="s">
        <v>54</v>
      </c>
      <c r="B50" s="34" t="s">
        <v>55</v>
      </c>
      <c r="C50" s="20">
        <v>3.52</v>
      </c>
      <c r="D50" s="25">
        <v>3.52</v>
      </c>
      <c r="E50" s="29">
        <f t="shared" si="0"/>
        <v>100</v>
      </c>
    </row>
    <row r="51" spans="1:6" x14ac:dyDescent="0.25">
      <c r="A51" s="21" t="s">
        <v>56</v>
      </c>
      <c r="B51" s="37" t="s">
        <v>57</v>
      </c>
      <c r="C51" s="10">
        <f>C52</f>
        <v>2910.6</v>
      </c>
      <c r="D51" s="22">
        <f>D52</f>
        <v>2910.6</v>
      </c>
      <c r="E51" s="28">
        <f t="shared" si="0"/>
        <v>100</v>
      </c>
    </row>
    <row r="52" spans="1:6" ht="25.5" x14ac:dyDescent="0.25">
      <c r="A52" s="14" t="s">
        <v>58</v>
      </c>
      <c r="B52" s="36" t="s">
        <v>59</v>
      </c>
      <c r="C52" s="15">
        <v>2910.6</v>
      </c>
      <c r="D52" s="23">
        <v>2910.6</v>
      </c>
      <c r="E52" s="29">
        <f t="shared" si="0"/>
        <v>100</v>
      </c>
    </row>
    <row r="53" spans="1:6" x14ac:dyDescent="0.25">
      <c r="A53" s="16" t="s">
        <v>60</v>
      </c>
      <c r="B53" s="33" t="s">
        <v>61</v>
      </c>
      <c r="C53" s="18">
        <f>C54</f>
        <v>60</v>
      </c>
      <c r="D53" s="18">
        <f>D54</f>
        <v>60</v>
      </c>
      <c r="E53" s="28">
        <f t="shared" si="0"/>
        <v>100</v>
      </c>
    </row>
    <row r="54" spans="1:6" ht="25.5" x14ac:dyDescent="0.25">
      <c r="A54" s="19" t="s">
        <v>62</v>
      </c>
      <c r="B54" s="34" t="s">
        <v>63</v>
      </c>
      <c r="C54" s="20">
        <v>60</v>
      </c>
      <c r="D54" s="20">
        <v>60</v>
      </c>
      <c r="E54" s="29">
        <f t="shared" si="0"/>
        <v>100</v>
      </c>
    </row>
    <row r="55" spans="1:6" ht="25.5" x14ac:dyDescent="0.25">
      <c r="A55" s="16" t="s">
        <v>87</v>
      </c>
      <c r="B55" s="33" t="s">
        <v>88</v>
      </c>
      <c r="C55" s="20"/>
      <c r="D55" s="18">
        <f>D56</f>
        <v>-20.6</v>
      </c>
      <c r="E55" s="29"/>
    </row>
    <row r="56" spans="1:6" ht="25.5" x14ac:dyDescent="0.25">
      <c r="A56" s="19" t="s">
        <v>86</v>
      </c>
      <c r="B56" s="34" t="s">
        <v>88</v>
      </c>
      <c r="C56" s="20"/>
      <c r="D56" s="20">
        <v>-20.6</v>
      </c>
      <c r="E56" s="29"/>
    </row>
    <row r="57" spans="1:6" ht="20.25" x14ac:dyDescent="0.25">
      <c r="A57" s="14"/>
      <c r="B57" s="38" t="s">
        <v>64</v>
      </c>
      <c r="C57" s="10">
        <f>C4+C40</f>
        <v>84477.68</v>
      </c>
      <c r="D57" s="10">
        <f>D4+D40</f>
        <v>82171.41</v>
      </c>
      <c r="E57" s="28">
        <f t="shared" si="0"/>
        <v>97.269965273667566</v>
      </c>
      <c r="F57" s="26"/>
    </row>
    <row r="58" spans="1:6" ht="52.7" customHeight="1" x14ac:dyDescent="0.25"/>
  </sheetData>
  <sheetProtection selectLockedCells="1" selectUnlockedCells="1"/>
  <mergeCells count="1">
    <mergeCell ref="A1:E1"/>
  </mergeCells>
  <pageMargins left="0.39374999999999999" right="0.39374999999999999" top="0.19652777777777777" bottom="0.19652777777777777" header="0.51180555555555551" footer="0.51180555555555551"/>
  <pageSetup paperSize="9" scale="75" firstPageNumber="0" fitToHeight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GlBuh</dc:creator>
  <cp:lastModifiedBy>Смирнова Лилия Александровна</cp:lastModifiedBy>
  <cp:lastPrinted>2024-04-25T12:27:30Z</cp:lastPrinted>
  <dcterms:created xsi:type="dcterms:W3CDTF">2022-03-01T07:54:10Z</dcterms:created>
  <dcterms:modified xsi:type="dcterms:W3CDTF">2024-05-02T10:28:20Z</dcterms:modified>
</cp:coreProperties>
</file>