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ELZADM-hv\All_doc\Кузнецова О.С\Исполнение бюджета\2024\9 месяцев 2024\"/>
    </mc:Choice>
  </mc:AlternateContent>
  <xr:revisionPtr revIDLastSave="0" documentId="13_ncr:1_{201AEF3B-BDA0-4755-85DA-9B11EA6EA4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_FilterDatabase" localSheetId="0" hidden="1">'1-й год'!$A$1:$A$306</definedName>
  </definedNames>
  <calcPr calcId="191029"/>
</workbook>
</file>

<file path=xl/calcChain.xml><?xml version="1.0" encoding="utf-8"?>
<calcChain xmlns="http://schemas.openxmlformats.org/spreadsheetml/2006/main">
  <c r="H77" i="1" l="1"/>
  <c r="G76" i="1"/>
  <c r="H76" i="1" s="1"/>
  <c r="F76" i="1"/>
  <c r="F75" i="1" s="1"/>
  <c r="F74" i="1" s="1"/>
  <c r="F254" i="1"/>
  <c r="F253" i="1" s="1"/>
  <c r="F252" i="1" s="1"/>
  <c r="F246" i="1"/>
  <c r="F245" i="1" s="1"/>
  <c r="F212" i="1"/>
  <c r="F211" i="1" s="1"/>
  <c r="F210" i="1" s="1"/>
  <c r="F200" i="1"/>
  <c r="F199" i="1" s="1"/>
  <c r="F198" i="1" s="1"/>
  <c r="F192" i="1"/>
  <c r="F191" i="1" s="1"/>
  <c r="F190" i="1" s="1"/>
  <c r="H182" i="1"/>
  <c r="G181" i="1"/>
  <c r="F181" i="1"/>
  <c r="F159" i="1"/>
  <c r="F158" i="1" s="1"/>
  <c r="F157" i="1" s="1"/>
  <c r="F144" i="1"/>
  <c r="F143" i="1" s="1"/>
  <c r="F142" i="1" s="1"/>
  <c r="G106" i="1"/>
  <c r="F106" i="1"/>
  <c r="H107" i="1"/>
  <c r="H109" i="1"/>
  <c r="F94" i="1"/>
  <c r="F92" i="1"/>
  <c r="F81" i="1"/>
  <c r="F80" i="1" s="1"/>
  <c r="F79" i="1" s="1"/>
  <c r="F48" i="1"/>
  <c r="F47" i="1" s="1"/>
  <c r="F46" i="1" s="1"/>
  <c r="F45" i="1" s="1"/>
  <c r="F22" i="1"/>
  <c r="F21" i="1" s="1"/>
  <c r="F20" i="1" s="1"/>
  <c r="G75" i="1" l="1"/>
  <c r="H181" i="1"/>
  <c r="F91" i="1"/>
  <c r="F90" i="1" s="1"/>
  <c r="H106" i="1"/>
  <c r="F204" i="1"/>
  <c r="F203" i="1" s="1"/>
  <c r="F202" i="1" s="1"/>
  <c r="F85" i="1"/>
  <c r="F84" i="1" s="1"/>
  <c r="F156" i="1"/>
  <c r="F300" i="1"/>
  <c r="F295" i="1"/>
  <c r="F280" i="1"/>
  <c r="F279" i="1" s="1"/>
  <c r="F278" i="1" s="1"/>
  <c r="F276" i="1"/>
  <c r="F275" i="1" s="1"/>
  <c r="F274" i="1" s="1"/>
  <c r="F267" i="1"/>
  <c r="F266" i="1" s="1"/>
  <c r="F265" i="1" s="1"/>
  <c r="F256" i="1" s="1"/>
  <c r="F250" i="1"/>
  <c r="F249" i="1" s="1"/>
  <c r="F248" i="1" s="1"/>
  <c r="F243" i="1"/>
  <c r="F242" i="1" s="1"/>
  <c r="F241" i="1" s="1"/>
  <c r="F239" i="1"/>
  <c r="F238" i="1" s="1"/>
  <c r="F233" i="1"/>
  <c r="F232" i="1" s="1"/>
  <c r="F236" i="1"/>
  <c r="F235" i="1" s="1"/>
  <c r="F208" i="1"/>
  <c r="F207" i="1" s="1"/>
  <c r="F206" i="1" s="1"/>
  <c r="F183" i="1"/>
  <c r="G183" i="1"/>
  <c r="G180" i="1" s="1"/>
  <c r="H185" i="1"/>
  <c r="F177" i="1"/>
  <c r="F176" i="1" s="1"/>
  <c r="F174" i="1"/>
  <c r="F171" i="1"/>
  <c r="F168" i="1"/>
  <c r="F167" i="1" s="1"/>
  <c r="F150" i="1"/>
  <c r="F149" i="1" s="1"/>
  <c r="F148" i="1" s="1"/>
  <c r="F147" i="1" s="1"/>
  <c r="H141" i="1"/>
  <c r="G140" i="1"/>
  <c r="F140" i="1"/>
  <c r="F139" i="1" s="1"/>
  <c r="F138" i="1" s="1"/>
  <c r="F136" i="1"/>
  <c r="F135" i="1" s="1"/>
  <c r="F134" i="1" s="1"/>
  <c r="H137" i="1"/>
  <c r="G136" i="1"/>
  <c r="F131" i="1"/>
  <c r="F130" i="1" s="1"/>
  <c r="F129" i="1" s="1"/>
  <c r="F128" i="1" s="1"/>
  <c r="F119" i="1"/>
  <c r="F118" i="1" s="1"/>
  <c r="F108" i="1"/>
  <c r="F105" i="1" s="1"/>
  <c r="F102" i="1"/>
  <c r="F101" i="1" s="1"/>
  <c r="F100" i="1" s="1"/>
  <c r="F98" i="1"/>
  <c r="F97" i="1" s="1"/>
  <c r="F96" i="1" s="1"/>
  <c r="F88" i="1"/>
  <c r="F87" i="1" s="1"/>
  <c r="F38" i="1"/>
  <c r="F29" i="1"/>
  <c r="G18" i="1"/>
  <c r="F15" i="1"/>
  <c r="F13" i="1"/>
  <c r="F12" i="1" s="1"/>
  <c r="H75" i="1" l="1"/>
  <c r="G74" i="1"/>
  <c r="H74" i="1" s="1"/>
  <c r="F180" i="1"/>
  <c r="F179" i="1" s="1"/>
  <c r="F133" i="1"/>
  <c r="F127" i="1" s="1"/>
  <c r="H136" i="1"/>
  <c r="F294" i="1"/>
  <c r="F11" i="1"/>
  <c r="F10" i="1" s="1"/>
  <c r="F9" i="1" s="1"/>
  <c r="F28" i="1"/>
  <c r="G135" i="1"/>
  <c r="G134" i="1" s="1"/>
  <c r="H140" i="1"/>
  <c r="F83" i="1"/>
  <c r="F269" i="1"/>
  <c r="F231" i="1"/>
  <c r="F230" i="1" s="1"/>
  <c r="F170" i="1"/>
  <c r="F166" i="1" s="1"/>
  <c r="G139" i="1"/>
  <c r="G298" i="1"/>
  <c r="H298" i="1" s="1"/>
  <c r="G303" i="1"/>
  <c r="H303" i="1" s="1"/>
  <c r="G292" i="1"/>
  <c r="H292" i="1" s="1"/>
  <c r="G288" i="1"/>
  <c r="H288" i="1" s="1"/>
  <c r="G284" i="1"/>
  <c r="H284" i="1" s="1"/>
  <c r="G280" i="1"/>
  <c r="H280" i="1" s="1"/>
  <c r="G276" i="1"/>
  <c r="H276" i="1" s="1"/>
  <c r="G272" i="1"/>
  <c r="G271" i="1" s="1"/>
  <c r="G267" i="1"/>
  <c r="G266" i="1" s="1"/>
  <c r="H266" i="1" s="1"/>
  <c r="G263" i="1"/>
  <c r="G262" i="1" s="1"/>
  <c r="G259" i="1"/>
  <c r="H259" i="1" s="1"/>
  <c r="G254" i="1"/>
  <c r="H254" i="1" s="1"/>
  <c r="G250" i="1"/>
  <c r="G249" i="1" s="1"/>
  <c r="G246" i="1"/>
  <c r="G245" i="1" s="1"/>
  <c r="H245" i="1" s="1"/>
  <c r="G243" i="1"/>
  <c r="G242" i="1" s="1"/>
  <c r="G239" i="1"/>
  <c r="H239" i="1" s="1"/>
  <c r="G236" i="1"/>
  <c r="G235" i="1" s="1"/>
  <c r="H235" i="1" s="1"/>
  <c r="G233" i="1"/>
  <c r="G232" i="1" s="1"/>
  <c r="H232" i="1" s="1"/>
  <c r="G102" i="1"/>
  <c r="H102" i="1" s="1"/>
  <c r="G98" i="1"/>
  <c r="H98" i="1" s="1"/>
  <c r="G81" i="1"/>
  <c r="G80" i="1" s="1"/>
  <c r="G72" i="1"/>
  <c r="G71" i="1" s="1"/>
  <c r="G68" i="1"/>
  <c r="H68" i="1" s="1"/>
  <c r="G64" i="1"/>
  <c r="H64" i="1" s="1"/>
  <c r="G60" i="1"/>
  <c r="H60" i="1" s="1"/>
  <c r="G56" i="1"/>
  <c r="H56" i="1" s="1"/>
  <c r="G52" i="1"/>
  <c r="H52" i="1" s="1"/>
  <c r="G48" i="1"/>
  <c r="H48" i="1" s="1"/>
  <c r="G41" i="1"/>
  <c r="G40" i="1" s="1"/>
  <c r="G36" i="1"/>
  <c r="H36" i="1" s="1"/>
  <c r="G32" i="1"/>
  <c r="G31" i="1" s="1"/>
  <c r="G228" i="1"/>
  <c r="H228" i="1" s="1"/>
  <c r="G224" i="1"/>
  <c r="G223" i="1" s="1"/>
  <c r="G220" i="1"/>
  <c r="G219" i="1" s="1"/>
  <c r="G216" i="1"/>
  <c r="H216" i="1" s="1"/>
  <c r="G212" i="1"/>
  <c r="H212" i="1" s="1"/>
  <c r="G208" i="1"/>
  <c r="H208" i="1" s="1"/>
  <c r="G204" i="1"/>
  <c r="H204" i="1" s="1"/>
  <c r="G200" i="1"/>
  <c r="G199" i="1" s="1"/>
  <c r="G198" i="1" s="1"/>
  <c r="G196" i="1"/>
  <c r="G195" i="1" s="1"/>
  <c r="G194" i="1" s="1"/>
  <c r="G192" i="1"/>
  <c r="H192" i="1" s="1"/>
  <c r="G188" i="1"/>
  <c r="H188" i="1" s="1"/>
  <c r="H183" i="1"/>
  <c r="G168" i="1"/>
  <c r="G167" i="1" s="1"/>
  <c r="G171" i="1"/>
  <c r="G174" i="1"/>
  <c r="H174" i="1" s="1"/>
  <c r="G177" i="1"/>
  <c r="H177" i="1" s="1"/>
  <c r="G159" i="1"/>
  <c r="G158" i="1" s="1"/>
  <c r="G163" i="1"/>
  <c r="H163" i="1" s="1"/>
  <c r="G154" i="1"/>
  <c r="H154" i="1" s="1"/>
  <c r="G150" i="1"/>
  <c r="H150" i="1" s="1"/>
  <c r="G144" i="1"/>
  <c r="H144" i="1" s="1"/>
  <c r="G131" i="1"/>
  <c r="G130" i="1" s="1"/>
  <c r="G108" i="1"/>
  <c r="G105" i="1" s="1"/>
  <c r="G112" i="1"/>
  <c r="G111" i="1" s="1"/>
  <c r="G116" i="1"/>
  <c r="G115" i="1" s="1"/>
  <c r="G120" i="1"/>
  <c r="H120" i="1" s="1"/>
  <c r="G123" i="1"/>
  <c r="H123" i="1" s="1"/>
  <c r="G92" i="1"/>
  <c r="H92" i="1" s="1"/>
  <c r="G94" i="1"/>
  <c r="H94" i="1" s="1"/>
  <c r="G88" i="1"/>
  <c r="G87" i="1" s="1"/>
  <c r="G85" i="1"/>
  <c r="G84" i="1" s="1"/>
  <c r="H84" i="1" s="1"/>
  <c r="H33" i="1"/>
  <c r="H37" i="1"/>
  <c r="H42" i="1"/>
  <c r="H49" i="1"/>
  <c r="H53" i="1"/>
  <c r="H57" i="1"/>
  <c r="H61" i="1"/>
  <c r="H65" i="1"/>
  <c r="H69" i="1"/>
  <c r="H73" i="1"/>
  <c r="H82" i="1"/>
  <c r="H86" i="1"/>
  <c r="H89" i="1"/>
  <c r="H93" i="1"/>
  <c r="H95" i="1"/>
  <c r="H99" i="1"/>
  <c r="H103" i="1"/>
  <c r="H112" i="1"/>
  <c r="H113" i="1"/>
  <c r="H117" i="1"/>
  <c r="H121" i="1"/>
  <c r="H124" i="1"/>
  <c r="H132" i="1"/>
  <c r="H145" i="1"/>
  <c r="H151" i="1"/>
  <c r="H155" i="1"/>
  <c r="H160" i="1"/>
  <c r="H164" i="1"/>
  <c r="H169" i="1"/>
  <c r="H172" i="1"/>
  <c r="H173" i="1"/>
  <c r="H175" i="1"/>
  <c r="H178" i="1"/>
  <c r="H184" i="1"/>
  <c r="H189" i="1"/>
  <c r="H193" i="1"/>
  <c r="H197" i="1"/>
  <c r="H201" i="1"/>
  <c r="H205" i="1"/>
  <c r="H209" i="1"/>
  <c r="H213" i="1"/>
  <c r="H217" i="1"/>
  <c r="H221" i="1"/>
  <c r="H225" i="1"/>
  <c r="H229" i="1"/>
  <c r="H234" i="1"/>
  <c r="H237" i="1"/>
  <c r="H240" i="1"/>
  <c r="H244" i="1"/>
  <c r="H247" i="1"/>
  <c r="H251" i="1"/>
  <c r="H255" i="1"/>
  <c r="H260" i="1"/>
  <c r="H264" i="1"/>
  <c r="H268" i="1"/>
  <c r="H273" i="1"/>
  <c r="H277" i="1"/>
  <c r="H281" i="1"/>
  <c r="H285" i="1"/>
  <c r="H289" i="1"/>
  <c r="H293" i="1"/>
  <c r="H299" i="1"/>
  <c r="H304" i="1"/>
  <c r="H14" i="1"/>
  <c r="H16" i="1"/>
  <c r="H19" i="1"/>
  <c r="H23" i="1"/>
  <c r="H27" i="1"/>
  <c r="G13" i="1"/>
  <c r="H13" i="1" s="1"/>
  <c r="G15" i="1"/>
  <c r="H15" i="1" s="1"/>
  <c r="H18" i="1"/>
  <c r="G22" i="1"/>
  <c r="H22" i="1" s="1"/>
  <c r="G26" i="1"/>
  <c r="H26" i="1" s="1"/>
  <c r="H81" i="1" l="1"/>
  <c r="H263" i="1"/>
  <c r="H233" i="1"/>
  <c r="G302" i="1"/>
  <c r="H302" i="1" s="1"/>
  <c r="F165" i="1"/>
  <c r="F146" i="1" s="1"/>
  <c r="F126" i="1" s="1"/>
  <c r="F125" i="1" s="1"/>
  <c r="F8" i="1"/>
  <c r="G207" i="1"/>
  <c r="G206" i="1" s="1"/>
  <c r="H206" i="1" s="1"/>
  <c r="H243" i="1"/>
  <c r="H135" i="1"/>
  <c r="H108" i="1"/>
  <c r="F104" i="1"/>
  <c r="F78" i="1" s="1"/>
  <c r="F44" i="1" s="1"/>
  <c r="F43" i="1" s="1"/>
  <c r="H105" i="1"/>
  <c r="G222" i="1"/>
  <c r="H222" i="1" s="1"/>
  <c r="H223" i="1"/>
  <c r="G79" i="1"/>
  <c r="H79" i="1" s="1"/>
  <c r="H80" i="1"/>
  <c r="H272" i="1"/>
  <c r="H224" i="1"/>
  <c r="H200" i="1"/>
  <c r="H131" i="1"/>
  <c r="G227" i="1"/>
  <c r="G226" i="1" s="1"/>
  <c r="H226" i="1" s="1"/>
  <c r="H196" i="1"/>
  <c r="H159" i="1"/>
  <c r="G149" i="1"/>
  <c r="G291" i="1"/>
  <c r="H291" i="1" s="1"/>
  <c r="H158" i="1"/>
  <c r="G157" i="1"/>
  <c r="H157" i="1" s="1"/>
  <c r="H271" i="1"/>
  <c r="G270" i="1"/>
  <c r="H270" i="1" s="1"/>
  <c r="H236" i="1"/>
  <c r="G119" i="1"/>
  <c r="H119" i="1" s="1"/>
  <c r="G170" i="1"/>
  <c r="H170" i="1" s="1"/>
  <c r="G187" i="1"/>
  <c r="H187" i="1" s="1"/>
  <c r="G297" i="1"/>
  <c r="G162" i="1"/>
  <c r="G161" i="1" s="1"/>
  <c r="H161" i="1" s="1"/>
  <c r="G191" i="1"/>
  <c r="H191" i="1" s="1"/>
  <c r="G215" i="1"/>
  <c r="H215" i="1" s="1"/>
  <c r="G67" i="1"/>
  <c r="H67" i="1" s="1"/>
  <c r="G258" i="1"/>
  <c r="H258" i="1" s="1"/>
  <c r="G279" i="1"/>
  <c r="G110" i="1"/>
  <c r="H110" i="1" s="1"/>
  <c r="H111" i="1"/>
  <c r="H262" i="1"/>
  <c r="G261" i="1"/>
  <c r="H261" i="1" s="1"/>
  <c r="G129" i="1"/>
  <c r="H130" i="1"/>
  <c r="H199" i="1"/>
  <c r="H198" i="1"/>
  <c r="G203" i="1"/>
  <c r="G25" i="1"/>
  <c r="H25" i="1" s="1"/>
  <c r="G143" i="1"/>
  <c r="G283" i="1"/>
  <c r="G122" i="1"/>
  <c r="H122" i="1" s="1"/>
  <c r="H267" i="1"/>
  <c r="H246" i="1"/>
  <c r="H168" i="1"/>
  <c r="H116" i="1"/>
  <c r="H85" i="1"/>
  <c r="H134" i="1"/>
  <c r="H171" i="1"/>
  <c r="G153" i="1"/>
  <c r="G47" i="1"/>
  <c r="G287" i="1"/>
  <c r="G91" i="1"/>
  <c r="G275" i="1"/>
  <c r="G265" i="1"/>
  <c r="H265" i="1" s="1"/>
  <c r="G253" i="1"/>
  <c r="G241" i="1"/>
  <c r="H241" i="1" s="1"/>
  <c r="H242" i="1"/>
  <c r="G238" i="1"/>
  <c r="H238" i="1" s="1"/>
  <c r="H219" i="1"/>
  <c r="G218" i="1"/>
  <c r="H218" i="1" s="1"/>
  <c r="H220" i="1"/>
  <c r="G211" i="1"/>
  <c r="H194" i="1"/>
  <c r="H195" i="1"/>
  <c r="G176" i="1"/>
  <c r="H176" i="1" s="1"/>
  <c r="H167" i="1"/>
  <c r="H139" i="1"/>
  <c r="G138" i="1"/>
  <c r="H138" i="1" s="1"/>
  <c r="H115" i="1"/>
  <c r="G114" i="1"/>
  <c r="H114" i="1" s="1"/>
  <c r="G104" i="1"/>
  <c r="G101" i="1"/>
  <c r="G97" i="1"/>
  <c r="H87" i="1"/>
  <c r="G83" i="1"/>
  <c r="H88" i="1"/>
  <c r="H71" i="1"/>
  <c r="G70" i="1"/>
  <c r="H70" i="1" s="1"/>
  <c r="H72" i="1"/>
  <c r="G63" i="1"/>
  <c r="G59" i="1"/>
  <c r="G55" i="1"/>
  <c r="G51" i="1"/>
  <c r="H41" i="1"/>
  <c r="G35" i="1"/>
  <c r="H31" i="1"/>
  <c r="G30" i="1"/>
  <c r="H32" i="1"/>
  <c r="H40" i="1"/>
  <c r="G39" i="1"/>
  <c r="H249" i="1"/>
  <c r="G248" i="1"/>
  <c r="H250" i="1"/>
  <c r="G17" i="1"/>
  <c r="H17" i="1" s="1"/>
  <c r="G21" i="1"/>
  <c r="G12" i="1"/>
  <c r="G301" i="1" l="1"/>
  <c r="G300" i="1" s="1"/>
  <c r="H300" i="1" s="1"/>
  <c r="G24" i="1"/>
  <c r="H24" i="1" s="1"/>
  <c r="G257" i="1"/>
  <c r="H257" i="1" s="1"/>
  <c r="H207" i="1"/>
  <c r="H227" i="1"/>
  <c r="F7" i="1"/>
  <c r="F305" i="1" s="1"/>
  <c r="G290" i="1"/>
  <c r="H290" i="1" s="1"/>
  <c r="G118" i="1"/>
  <c r="H118" i="1" s="1"/>
  <c r="H104" i="1"/>
  <c r="G66" i="1"/>
  <c r="H66" i="1" s="1"/>
  <c r="H301" i="1"/>
  <c r="G190" i="1"/>
  <c r="H190" i="1" s="1"/>
  <c r="G214" i="1"/>
  <c r="H214" i="1" s="1"/>
  <c r="G148" i="1"/>
  <c r="H148" i="1" s="1"/>
  <c r="H149" i="1"/>
  <c r="G186" i="1"/>
  <c r="H186" i="1" s="1"/>
  <c r="H279" i="1"/>
  <c r="G278" i="1"/>
  <c r="H278" i="1" s="1"/>
  <c r="H162" i="1"/>
  <c r="H297" i="1"/>
  <c r="G296" i="1"/>
  <c r="G156" i="1"/>
  <c r="H156" i="1" s="1"/>
  <c r="H153" i="1"/>
  <c r="G152" i="1"/>
  <c r="H47" i="1"/>
  <c r="G46" i="1"/>
  <c r="H143" i="1"/>
  <c r="G142" i="1"/>
  <c r="H142" i="1" s="1"/>
  <c r="G202" i="1"/>
  <c r="H202" i="1" s="1"/>
  <c r="H203" i="1"/>
  <c r="H129" i="1"/>
  <c r="G128" i="1"/>
  <c r="G231" i="1"/>
  <c r="H231" i="1" s="1"/>
  <c r="H287" i="1"/>
  <c r="G286" i="1"/>
  <c r="H286" i="1" s="1"/>
  <c r="H283" i="1"/>
  <c r="G282" i="1"/>
  <c r="H282" i="1" s="1"/>
  <c r="G90" i="1"/>
  <c r="H90" i="1" s="1"/>
  <c r="H91" i="1"/>
  <c r="H275" i="1"/>
  <c r="G274" i="1"/>
  <c r="G252" i="1"/>
  <c r="H252" i="1" s="1"/>
  <c r="H253" i="1"/>
  <c r="H211" i="1"/>
  <c r="G210" i="1"/>
  <c r="H210" i="1" s="1"/>
  <c r="H180" i="1"/>
  <c r="G179" i="1"/>
  <c r="H179" i="1" s="1"/>
  <c r="G166" i="1"/>
  <c r="H166" i="1" s="1"/>
  <c r="H101" i="1"/>
  <c r="G100" i="1"/>
  <c r="H100" i="1" s="1"/>
  <c r="H97" i="1"/>
  <c r="G96" i="1"/>
  <c r="H96" i="1" s="1"/>
  <c r="H83" i="1"/>
  <c r="H63" i="1"/>
  <c r="G62" i="1"/>
  <c r="H62" i="1" s="1"/>
  <c r="G58" i="1"/>
  <c r="H58" i="1" s="1"/>
  <c r="H59" i="1"/>
  <c r="H55" i="1"/>
  <c r="G54" i="1"/>
  <c r="H54" i="1" s="1"/>
  <c r="G50" i="1"/>
  <c r="H51" i="1"/>
  <c r="H35" i="1"/>
  <c r="G34" i="1"/>
  <c r="H34" i="1" s="1"/>
  <c r="H30" i="1"/>
  <c r="G38" i="1"/>
  <c r="H39" i="1"/>
  <c r="H248" i="1"/>
  <c r="H21" i="1"/>
  <c r="G20" i="1"/>
  <c r="H20" i="1" s="1"/>
  <c r="G11" i="1"/>
  <c r="H12" i="1"/>
  <c r="H46" i="1" l="1"/>
  <c r="G45" i="1"/>
  <c r="G256" i="1"/>
  <c r="H256" i="1" s="1"/>
  <c r="G133" i="1"/>
  <c r="H133" i="1" s="1"/>
  <c r="H296" i="1"/>
  <c r="G295" i="1"/>
  <c r="H152" i="1"/>
  <c r="G147" i="1"/>
  <c r="H147" i="1" s="1"/>
  <c r="H128" i="1"/>
  <c r="G230" i="1"/>
  <c r="H230" i="1" s="1"/>
  <c r="G29" i="1"/>
  <c r="H29" i="1" s="1"/>
  <c r="H274" i="1"/>
  <c r="G269" i="1"/>
  <c r="H269" i="1" s="1"/>
  <c r="G165" i="1"/>
  <c r="H165" i="1" s="1"/>
  <c r="G78" i="1"/>
  <c r="H78" i="1" s="1"/>
  <c r="H50" i="1"/>
  <c r="H11" i="1"/>
  <c r="G10" i="1"/>
  <c r="H38" i="1"/>
  <c r="G127" i="1" l="1"/>
  <c r="H127" i="1" s="1"/>
  <c r="H295" i="1"/>
  <c r="G294" i="1"/>
  <c r="H294" i="1" s="1"/>
  <c r="G28" i="1"/>
  <c r="H28" i="1" s="1"/>
  <c r="G146" i="1"/>
  <c r="H146" i="1" s="1"/>
  <c r="G44" i="1"/>
  <c r="H45" i="1"/>
  <c r="G9" i="1"/>
  <c r="H9" i="1" s="1"/>
  <c r="H10" i="1"/>
  <c r="G126" i="1" l="1"/>
  <c r="H126" i="1" s="1"/>
  <c r="H44" i="1"/>
  <c r="G43" i="1"/>
  <c r="H43" i="1" s="1"/>
  <c r="G8" i="1"/>
  <c r="H8" i="1" s="1"/>
  <c r="G125" i="1" l="1"/>
  <c r="H125" i="1" s="1"/>
  <c r="G7" i="1"/>
  <c r="H7" i="1" s="1"/>
  <c r="G305" i="1" l="1"/>
  <c r="H305" i="1" s="1"/>
</calcChain>
</file>

<file path=xl/sharedStrings.xml><?xml version="1.0" encoding="utf-8"?>
<sst xmlns="http://schemas.openxmlformats.org/spreadsheetml/2006/main" count="1110" uniqueCount="242">
  <si>
    <t>Наименование</t>
  </si>
  <si>
    <t>ЦСР</t>
  </si>
  <si>
    <t>ВР</t>
  </si>
  <si>
    <t>Рз</t>
  </si>
  <si>
    <t>ПР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</si>
  <si>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</si>
  <si>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</si>
  <si>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</si>
  <si>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</si>
  <si>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</si>
  <si>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</si>
  <si>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</si>
  <si>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</si>
  <si>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</si>
  <si>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</si>
  <si>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</si>
  <si>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ОБЩЕГОСУДАРСТВЕННЫЕ ВОПРОСЫ</t>
  </si>
  <si>
    <t>2.4.0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</si>
  <si>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</si>
  <si>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</si>
  <si>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</si>
  <si>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</si>
  <si>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</si>
  <si>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</si>
  <si>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</si>
  <si>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</si>
  <si>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Иные бюджетные ассигнования</t>
  </si>
  <si>
    <t>8.0.0</t>
  </si>
  <si>
    <t>8.5.0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</si>
  <si>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</si>
  <si>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</si>
  <si>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</si>
  <si>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</si>
  <si>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</si>
  <si>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</si>
  <si>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</si>
  <si>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</si>
  <si>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</si>
  <si>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</si>
  <si>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</si>
  <si>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1.2.0</t>
  </si>
  <si>
    <t>Расходы на выплаты главе администрации</t>
  </si>
  <si>
    <t>61.Ф.02.11040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</si>
  <si>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</si>
  <si>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</si>
  <si>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</si>
  <si>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</si>
  <si>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</si>
  <si>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</si>
  <si>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</si>
  <si>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</si>
  <si>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</si>
  <si>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Проведение местных выборов и референдумов</t>
  </si>
  <si>
    <t>62.Д.01.11070</t>
  </si>
  <si>
    <t>8.8.0</t>
  </si>
  <si>
    <t>Обеспечение проведения выборов и референдумов</t>
  </si>
  <si>
    <t>Иные межбюджетные трансферты на осуществление полномочий по жилищному контролю</t>
  </si>
  <si>
    <t>62.Д.01.13010</t>
  </si>
  <si>
    <t>Межбюджетные трансферты</t>
  </si>
  <si>
    <t>5.0.0</t>
  </si>
  <si>
    <t>ЖИЛИЩНО-КОММУНАЛЬНОЕ ХОЗЯЙСТВО</t>
  </si>
  <si>
    <t>5.4.0</t>
  </si>
  <si>
    <t>Жилищное хозяйство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</si>
  <si>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</si>
  <si>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</si>
  <si>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</si>
  <si>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</si>
  <si>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некоторым жилищным вопросам</t>
  </si>
  <si>
    <t>62.Д.01.13030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</si>
  <si>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</si>
  <si>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</si>
  <si>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</si>
  <si>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</si>
  <si>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Коммунальное хозяйство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</si>
  <si>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</si>
  <si>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</si>
  <si>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</si>
  <si>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Непрограммные расходы</t>
  </si>
  <si>
    <t>62.Д.02.00000</t>
  </si>
  <si>
    <t>Резервные фонды местных администраций</t>
  </si>
  <si>
    <t>62.Д.02.15020</t>
  </si>
  <si>
    <t>8.7.0</t>
  </si>
  <si>
    <t>Резервные фонды</t>
  </si>
  <si>
    <t>11</t>
  </si>
  <si>
    <t>Проведение прочих мероприятий организационного характера</t>
  </si>
  <si>
    <t>62.Д.02.15050</t>
  </si>
  <si>
    <t>Другие общегосударственные вопросы</t>
  </si>
  <si>
    <t>13</t>
  </si>
  <si>
    <t>Выплаты материальной помощи, поощрения за особые заслуги физическим и юридическим лицам</t>
  </si>
  <si>
    <t>62.Д.02.15060</t>
  </si>
  <si>
    <t>Социальное обеспечение и иные выплаты населению</t>
  </si>
  <si>
    <t>3.0.0</t>
  </si>
  <si>
    <t>3.5.0</t>
  </si>
  <si>
    <t>3.6.0</t>
  </si>
  <si>
    <t>Содержание муниципального жилищного фонда, в том числе капитальный ремонт муниципального жилищного фонда</t>
  </si>
  <si>
    <t>62.Д.02.15200</t>
  </si>
  <si>
    <t>Доплаты к пенсиям муниципальных служащих</t>
  </si>
  <si>
    <t>62.Д.02.15280</t>
  </si>
  <si>
    <t>СОЦИАЛЬНАЯ ПОЛИТИКА</t>
  </si>
  <si>
    <t>3.2.0</t>
  </si>
  <si>
    <t>10</t>
  </si>
  <si>
    <t>Пенсионное обеспечение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</si>
  <si>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</si>
  <si>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62.Д.02.15580</t>
  </si>
  <si>
    <t>Перевозка тел (останков) безродных (невостребованных) умерших на кладбище (в крематорий)</t>
  </si>
  <si>
    <t>62.Д.02.16690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</si>
  <si>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</si>
  <si>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</si>
  <si>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</si>
  <si>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</si>
  <si>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ОБОРОНА</t>
  </si>
  <si>
    <t>Мобилизационная и вневойсковая подготовка</t>
  </si>
  <si>
    <t>03</t>
  </si>
  <si>
    <t>Программная часть сельских поселений</t>
  </si>
  <si>
    <t>70.0.00.00000</t>
  </si>
  <si>
    <t>Муниципальная программа Елизаветинского сельского поселения "Социально-экономическое развитие муниципального образования Елизаветинское сельское поселение Гатчинского муниципального района Ленинградской области"</t>
  </si>
  <si>
    <t>7Л.0.00.00000</t>
  </si>
  <si>
    <t>Региональные проекты</t>
  </si>
  <si>
    <t>7Л.2.00.00000</t>
  </si>
  <si>
    <t>Региональный проект "Формирование комфортной городской среды"</t>
  </si>
  <si>
    <t>7Л.2.F2.00000</t>
  </si>
  <si>
    <t>Реализация программ формирования современной городской среды</t>
  </si>
  <si>
    <t>7Л.2.F2.55550</t>
  </si>
  <si>
    <t>Благоустройство</t>
  </si>
  <si>
    <t>Региональный проект "Обеспечение устойчивого сокращения непригодного для проживания жилищного фонда"</t>
  </si>
  <si>
    <t>7Л.2.F3.00000</t>
  </si>
  <si>
    <t>Обеспечение устойчивого сокращения непригодного для проживания жилого фонда</t>
  </si>
  <si>
    <t>7Л.2.F3.6748S</t>
  </si>
  <si>
    <t>Капитальные вложения в объекты государственной (муниципальной) собственности</t>
  </si>
  <si>
    <t>4.0.0</t>
  </si>
  <si>
    <t>4.1.0</t>
  </si>
  <si>
    <t>Комплексы процессных мероприятий</t>
  </si>
  <si>
    <t>7Л.4.00.00000</t>
  </si>
  <si>
    <t>Комплекс процессных мероприятий "Стимулирование экономической активности"</t>
  </si>
  <si>
    <t>7Л.4.01.00000</t>
  </si>
  <si>
    <t>Оценка недвижимости, признание прав и регулирование отношений по муниципальной собственности</t>
  </si>
  <si>
    <t>7Л.4.01.15030</t>
  </si>
  <si>
    <t>Мероприятия по развитию и поддержке малого и среднего предпринимательства</t>
  </si>
  <si>
    <t>7Л.4.01.15510</t>
  </si>
  <si>
    <t>НАЦИОНАЛЬНАЯ ЭКОНОМИКА</t>
  </si>
  <si>
    <t>Другие вопросы в области национальной экономики</t>
  </si>
  <si>
    <t>12</t>
  </si>
  <si>
    <t>Комплекс процессных мероприятий "Обеспечение безопасности"</t>
  </si>
  <si>
    <t>7Л.4.02.00000</t>
  </si>
  <si>
    <t>Обеспечение первичных мер пожарной безопасности</t>
  </si>
  <si>
    <t>7Л.4.02.15120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</si>
  <si>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</si>
  <si>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</si>
  <si>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</si>
  <si>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Профилактика экстремизма и терроризма</t>
  </si>
  <si>
    <t>7Л.4.02.15690</t>
  </si>
  <si>
    <t>Комплекс процессных мероприятий "Жилищно-коммунальное хозяйство, содержание автомобильных дорог местного значения и благоустройство"</t>
  </si>
  <si>
    <t>7Л.4.03.00000</t>
  </si>
  <si>
    <t>Обеспечение деятельности подведомственных учреждений</t>
  </si>
  <si>
    <t>7Л.4.03.12900</t>
  </si>
  <si>
    <t>1.1.0</t>
  </si>
  <si>
    <t>Другие вопросы в области жилищно-коммунального хозяйства</t>
  </si>
  <si>
    <t>Мероприятия в области жилищного хозяйства</t>
  </si>
  <si>
    <t>7Л.4.03.15210</t>
  </si>
  <si>
    <t>Мероприятия в области коммунального хозяйства</t>
  </si>
  <si>
    <t>7Л.4.03.15220</t>
  </si>
  <si>
    <t>Организация уличного освещения</t>
  </si>
  <si>
    <t>7Л.4.03.15380</t>
  </si>
  <si>
    <t>Мероприятия по озеленению территории</t>
  </si>
  <si>
    <t>7Л.4.03.15400</t>
  </si>
  <si>
    <t>Организация и содержание мест захоронений</t>
  </si>
  <si>
    <t>7Л.4.03.15410</t>
  </si>
  <si>
    <t>Мероприятия в области благоустройства</t>
  </si>
  <si>
    <t>7Л.4.03.15420</t>
  </si>
  <si>
    <t>Проведение мероприятий по энергосбережению и повышению энергетической эффективности</t>
  </si>
  <si>
    <t>7Л.4.03.16200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</si>
  <si>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</si>
  <si>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7Л.4.03.16400</t>
  </si>
  <si>
    <t>Мероприятия по борьбе с борщевиком Сосновского</t>
  </si>
  <si>
    <t>7Л.4.03.16490</t>
  </si>
  <si>
    <t>Сбор и удаление твердых коммунальных отходов (ТКО) с несанкционированных свалок</t>
  </si>
  <si>
    <t>7Л.4.03.16720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</si>
  <si>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</si>
  <si>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7Л.4.03.S4660</t>
  </si>
  <si>
    <t>Дорожное хозяйство (дорожные фонды)</t>
  </si>
  <si>
    <t>09</t>
  </si>
  <si>
    <t>Поддержка развития общественной инфраструктуры муниципального значения в части проведения мероприятий по благоустройству территории поселения</t>
  </si>
  <si>
    <t>7Л.4.03.S4840</t>
  </si>
  <si>
    <t>Комплекс процессных мероприятий "Развитие культуры, организация праздничных мероприятий"</t>
  </si>
  <si>
    <t>7Л.4.04.00000</t>
  </si>
  <si>
    <t>Обеспечение деятельности подведомственных учреждений культуры</t>
  </si>
  <si>
    <t>7Л.4.04.12500</t>
  </si>
  <si>
    <t>КУЛЬТУРА, КИНЕМАТОГРАФИЯ</t>
  </si>
  <si>
    <t>08</t>
  </si>
  <si>
    <t>Культура</t>
  </si>
  <si>
    <t>Обеспечение деятельности муниципальных библиотек</t>
  </si>
  <si>
    <t>7Л.4.04.12600</t>
  </si>
  <si>
    <t>Проведение культурно-массовых мероприятий к праздничным и памятным датам</t>
  </si>
  <si>
    <t>7Л.4.04.15630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</si>
  <si>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</si>
  <si>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7Л.4.04.S0360</t>
  </si>
  <si>
    <t>Комплекс процессных мероприятий "Развитие физической культуры, спорта и молодежной политики"</t>
  </si>
  <si>
    <t>7Л.4.05.00000</t>
  </si>
  <si>
    <t>Организация и проведение мероприятий в области физической культуры и спорта</t>
  </si>
  <si>
    <t>7Л.4.05.15340</t>
  </si>
  <si>
    <t>ФИЗИЧЕСКАЯ КУЛЬТУРА И СПОРТ</t>
  </si>
  <si>
    <t>Массовый спорт</t>
  </si>
  <si>
    <t>Организация и осуществление мероприятий межпоселенческого характера по работе с детьми и молодежью</t>
  </si>
  <si>
    <t>7Л.4.05.18300</t>
  </si>
  <si>
    <t>Молодежная политика</t>
  </si>
  <si>
    <t>Реализация комплекса мер по профилактике девиантного поведения молодежи и трудовой адаптации несовершеннолетних</t>
  </si>
  <si>
    <t>7Л.4.05.18310</t>
  </si>
  <si>
    <t>Комплекс процессных мероприятий "Содержание и развитие улично-дорожной сети"</t>
  </si>
  <si>
    <t>7Л.4.06.00000</t>
  </si>
  <si>
    <t>Проведение мероприятий по обеспечению безопасности дорожного движения</t>
  </si>
  <si>
    <t>7Л.4.06.15540</t>
  </si>
  <si>
    <t>Содержание и уборка автомобильных дорог</t>
  </si>
  <si>
    <t>7Л.4.06.15600</t>
  </si>
  <si>
    <t>Ремонт автомобильных дорог общего пользования местного значения</t>
  </si>
  <si>
    <t>7Л.4.06.16230</t>
  </si>
  <si>
    <t>Капитальный ремонт автомобильных дорог общего пользования местного значения</t>
  </si>
  <si>
    <t>7Л.4.06.16240</t>
  </si>
  <si>
    <t>Организация и проведение мероприятия по профилактике дорожно-транспортных происшествий</t>
  </si>
  <si>
    <t>7Л.4.06.19285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</si>
  <si>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</si>
  <si>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7Л.4.06.S4770</t>
  </si>
  <si>
    <t>Отраслевые проекты</t>
  </si>
  <si>
    <t>7Л.7.00.00000</t>
  </si>
  <si>
    <t>Отраслевой проект "Благоустройство сельских территорий"</t>
  </si>
  <si>
    <t>7Л.7.03.00000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</si>
  <si>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</si>
  <si>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7Л.7.03.S4310</t>
  </si>
  <si>
    <t>Отраслевой проект "Эффективное обращение с отходами производства и потребления на территории Ленинградской области"</t>
  </si>
  <si>
    <t>7Л.7.04.00000</t>
  </si>
  <si>
    <t>Мероприятия по созданию мест (площадок) накопления твердых коммунальных отходов</t>
  </si>
  <si>
    <t>7Л.7.04.S4790</t>
  </si>
  <si>
    <t>Всего</t>
  </si>
  <si>
    <t>Бюджет 2024 год (тыс. руб.)</t>
  </si>
  <si>
    <t>% исполнения</t>
  </si>
  <si>
    <r>
      <rPr>
        <b/>
        <sz val="10"/>
        <color rgb="FF000000"/>
        <rFont val="Times New Roman"/>
        <family val="1"/>
        <charset val="204"/>
      </rPr>
      <t>Приложение 5</t>
    </r>
    <r>
      <rPr>
        <sz val="10"/>
        <color rgb="FF000000"/>
        <rFont val="Times New Roman"/>
        <family val="1"/>
        <charset val="204"/>
      </rPr>
      <t xml:space="preserve"> к постановлению администрации</t>
    </r>
  </si>
  <si>
    <t>7Л.2.F3.67483</t>
  </si>
  <si>
    <t>7Л.2.F3.67484</t>
  </si>
  <si>
    <t>Исполнено за 9 месяцев 2024 года (тыс. руб.)</t>
  </si>
  <si>
    <t>62.Д.01.15040</t>
  </si>
  <si>
    <t>Исполнение судебных актов, вступивших в законную силу</t>
  </si>
  <si>
    <t xml:space="preserve"> Исполнение бюджетных ассигнований по целевым статьям (муниципальной  программы Елизаветинского сельского поселения и непрограммным направлениям деятельности), группам видов расходов, разделам и подразделам классификации расходов бюджета Елизаветинского сельского поселения  за 9 месяцев 2024 года </t>
  </si>
  <si>
    <t>Елизаветинского сельского поселения от 12.11.2024г. № 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</si>
</sst>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[$-419]General"/>
  </numFmts>
  <fonts count="16">
    <font>
      <sz val="11"/>
      <color indexed="8"/>
      <name val="Calibri"/>
      <family val="2"/>
      <scheme val="minor"/>
    </font>
    <font>
      <b/>
      <sz val="14"/>
      <color indexed="0"/>
      <name val="Times New Roman"/>
    </font>
    <font>
      <sz val="11"/>
      <color rgb="FF000000"/>
      <name val="Calibri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2" fillId="2" borderId="1" applyBorder="0" applyProtection="0"/>
  </cellStyleXfs>
  <cellXfs count="90">
    <xf numFmtId="0" fontId="0" fillId="0" borderId="0" xfId="0"/>
    <xf numFmtId="165" fontId="3" fillId="2" borderId="1" xfId="1" applyFont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top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top" wrapText="1"/>
    </xf>
    <xf numFmtId="2" fontId="7" fillId="0" borderId="7" xfId="0" applyNumberFormat="1" applyFont="1" applyBorder="1" applyAlignment="1">
      <alignment horizontal="center" vertical="top" wrapText="1"/>
    </xf>
    <xf numFmtId="2" fontId="7" fillId="0" borderId="8" xfId="0" applyNumberFormat="1" applyFont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vertical="top" wrapText="1"/>
    </xf>
    <xf numFmtId="2" fontId="7" fillId="0" borderId="15" xfId="0" applyNumberFormat="1" applyFont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vertical="top" wrapText="1"/>
    </xf>
    <xf numFmtId="2" fontId="7" fillId="0" borderId="13" xfId="0" applyNumberFormat="1" applyFont="1" applyBorder="1" applyAlignment="1">
      <alignment horizontal="center" vertical="top" wrapText="1"/>
    </xf>
    <xf numFmtId="49" fontId="10" fillId="2" borderId="10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top" wrapText="1"/>
    </xf>
    <xf numFmtId="2" fontId="7" fillId="0" borderId="10" xfId="0" applyNumberFormat="1" applyFont="1" applyBorder="1" applyAlignment="1">
      <alignment horizontal="center" vertical="top" wrapText="1"/>
    </xf>
    <xf numFmtId="2" fontId="7" fillId="0" borderId="11" xfId="0" applyNumberFormat="1" applyFont="1" applyBorder="1" applyAlignment="1">
      <alignment horizontal="center" vertical="top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0" fontId="14" fillId="2" borderId="4" xfId="0" applyFont="1" applyFill="1" applyBorder="1" applyAlignment="1">
      <alignment horizontal="justify" vertical="center" wrapText="1"/>
    </xf>
    <xf numFmtId="0" fontId="15" fillId="2" borderId="6" xfId="0" applyFont="1" applyFill="1" applyBorder="1" applyAlignment="1">
      <alignment horizontal="justify" vertical="center" wrapText="1"/>
    </xf>
    <xf numFmtId="0" fontId="15" fillId="2" borderId="14" xfId="0" applyFont="1" applyFill="1" applyBorder="1" applyAlignment="1">
      <alignment horizontal="justify" vertical="center" wrapText="1"/>
    </xf>
    <xf numFmtId="0" fontId="15" fillId="2" borderId="12" xfId="0" applyFont="1" applyFill="1" applyBorder="1" applyAlignment="1">
      <alignment horizontal="justify" vertical="center" wrapText="1"/>
    </xf>
    <xf numFmtId="0" fontId="15" fillId="2" borderId="9" xfId="0" applyFont="1" applyFill="1" applyBorder="1" applyAlignment="1">
      <alignment horizontal="justify" vertical="center" wrapText="1"/>
    </xf>
    <xf numFmtId="0" fontId="14" fillId="2" borderId="5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justify" vertical="center" wrapText="1"/>
    </xf>
    <xf numFmtId="164" fontId="15" fillId="2" borderId="6" xfId="0" applyNumberFormat="1" applyFont="1" applyFill="1" applyBorder="1" applyAlignment="1">
      <alignment horizontal="justify" vertical="center" wrapText="1"/>
    </xf>
    <xf numFmtId="0" fontId="5" fillId="0" borderId="0" xfId="0" applyFont="1" applyAlignment="1">
      <alignment wrapText="1"/>
    </xf>
    <xf numFmtId="0" fontId="15" fillId="2" borderId="12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justify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top" wrapText="1"/>
    </xf>
    <xf numFmtId="2" fontId="7" fillId="3" borderId="8" xfId="0" applyNumberFormat="1" applyFont="1" applyFill="1" applyBorder="1" applyAlignment="1">
      <alignment horizontal="center" vertical="top" wrapText="1"/>
    </xf>
    <xf numFmtId="0" fontId="15" fillId="3" borderId="12" xfId="0" applyFont="1" applyFill="1" applyBorder="1" applyAlignment="1">
      <alignment horizontal="justify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13" xfId="0" applyNumberFormat="1" applyFont="1" applyFill="1" applyBorder="1" applyAlignment="1">
      <alignment horizontal="center" vertical="top" wrapText="1"/>
    </xf>
    <xf numFmtId="0" fontId="15" fillId="3" borderId="9" xfId="0" applyFont="1" applyFill="1" applyBorder="1" applyAlignment="1">
      <alignment horizontal="justify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4" fontId="10" fillId="3" borderId="10" xfId="0" applyNumberFormat="1" applyFont="1" applyFill="1" applyBorder="1" applyAlignment="1">
      <alignment horizontal="center" vertical="top" wrapText="1"/>
    </xf>
    <xf numFmtId="2" fontId="7" fillId="3" borderId="10" xfId="0" applyNumberFormat="1" applyFont="1" applyFill="1" applyBorder="1" applyAlignment="1">
      <alignment horizontal="center" vertical="top" wrapText="1"/>
    </xf>
    <xf numFmtId="2" fontId="7" fillId="3" borderId="11" xfId="0" applyNumberFormat="1" applyFont="1" applyFill="1" applyBorder="1" applyAlignment="1">
      <alignment horizontal="center" vertical="top" wrapText="1"/>
    </xf>
    <xf numFmtId="4" fontId="10" fillId="3" borderId="7" xfId="0" applyNumberFormat="1" applyFont="1" applyFill="1" applyBorder="1" applyAlignment="1">
      <alignment horizontal="center" vertical="top" wrapText="1"/>
    </xf>
    <xf numFmtId="4" fontId="10" fillId="3" borderId="2" xfId="0" applyNumberFormat="1" applyFont="1" applyFill="1" applyBorder="1" applyAlignment="1">
      <alignment horizontal="center" vertical="top" wrapText="1"/>
    </xf>
    <xf numFmtId="0" fontId="15" fillId="2" borderId="16" xfId="0" applyFont="1" applyFill="1" applyBorder="1" applyAlignment="1">
      <alignment horizontal="justify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top" wrapText="1"/>
    </xf>
    <xf numFmtId="2" fontId="7" fillId="0" borderId="17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3" fillId="2" borderId="1" xfId="1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0" fillId="0" borderId="0" xfId="0" applyFill="1" applyAlignment="1">
      <alignment horizontal="right" wrapText="1"/>
    </xf>
  </cellXfs>
  <cellStyles count="2">
    <cellStyle name="Excel Built-in Normal" xfId="1" xr:uid="{2EE58F7D-C234-43A0-ABD7-D67D3A6F6B39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5"/>
  <sheetViews>
    <sheetView tabSelected="1" zoomScale="130" zoomScaleNormal="130" workbookViewId="0">
      <selection activeCell="Q10" sqref="Q10"/>
    </sheetView>
  </sheetViews>
  <sheetFormatPr defaultRowHeight="15"/>
  <cols>
    <col min="1" max="1" width="43" style="59" customWidth="1"/>
    <col min="2" max="2" width="12.42578125" style="45" customWidth="1"/>
    <col min="3" max="3" width="7.140625" style="45" customWidth="1"/>
    <col min="4" max="4" width="6" style="45" customWidth="1"/>
    <col min="5" max="5" width="4.7109375" style="45" customWidth="1"/>
    <col min="6" max="6" width="11.85546875" style="46" customWidth="1"/>
    <col min="7" max="7" width="12.5703125" style="6" customWidth="1"/>
    <col min="8" max="8" width="9.140625" style="6"/>
    <col min="9" max="16384" width="9.140625" style="3"/>
  </cols>
  <sheetData>
    <row r="1" spans="1:21">
      <c r="A1" s="86" t="s">
        <v>234</v>
      </c>
      <c r="B1" s="87"/>
      <c r="C1" s="87"/>
      <c r="D1" s="87"/>
      <c r="E1" s="87"/>
      <c r="F1" s="87"/>
      <c r="G1" s="87"/>
      <c r="H1" s="8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>
      <c r="A2" s="88" t="s">
        <v>241</v>
      </c>
      <c r="B2" s="89"/>
      <c r="C2" s="89"/>
      <c r="D2" s="89"/>
      <c r="E2" s="89"/>
      <c r="F2" s="89"/>
      <c r="G2" s="89"/>
      <c r="H2" s="8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>
      <c r="A3" s="47"/>
      <c r="B3" s="4"/>
      <c r="C3" s="4"/>
      <c r="D3" s="4"/>
      <c r="E3" s="4"/>
      <c r="F3" s="5"/>
    </row>
    <row r="4" spans="1:21" ht="72.75" customHeight="1">
      <c r="A4" s="84" t="s">
        <v>240</v>
      </c>
      <c r="B4" s="84"/>
      <c r="C4" s="84"/>
      <c r="D4" s="84"/>
      <c r="E4" s="84"/>
      <c r="F4" s="84"/>
      <c r="G4" s="85"/>
      <c r="H4" s="85"/>
    </row>
    <row r="5" spans="1:21">
      <c r="A5" s="48"/>
      <c r="B5" s="7"/>
      <c r="C5" s="7"/>
      <c r="D5" s="7"/>
      <c r="E5" s="7"/>
      <c r="F5" s="8"/>
    </row>
    <row r="6" spans="1:21" ht="57" customHeight="1">
      <c r="A6" s="4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10" t="s">
        <v>232</v>
      </c>
      <c r="G6" s="11" t="s">
        <v>237</v>
      </c>
      <c r="H6" s="11" t="s">
        <v>233</v>
      </c>
    </row>
    <row r="7" spans="1:21" ht="28.5">
      <c r="A7" s="50" t="s">
        <v>5</v>
      </c>
      <c r="B7" s="12" t="s">
        <v>6</v>
      </c>
      <c r="C7" s="9"/>
      <c r="D7" s="12"/>
      <c r="E7" s="12"/>
      <c r="F7" s="13">
        <f>F8+F43</f>
        <v>20005.330000000002</v>
      </c>
      <c r="G7" s="13">
        <f>G8+G43</f>
        <v>13146.53</v>
      </c>
      <c r="H7" s="13">
        <f>G7*100/F7</f>
        <v>65.715136916011872</v>
      </c>
    </row>
    <row r="8" spans="1:21" ht="28.5">
      <c r="A8" s="50" t="s">
        <v>7</v>
      </c>
      <c r="B8" s="12" t="s">
        <v>8</v>
      </c>
      <c r="C8" s="9"/>
      <c r="D8" s="12"/>
      <c r="E8" s="12"/>
      <c r="F8" s="13">
        <f>F9+F28</f>
        <v>16566.16</v>
      </c>
      <c r="G8" s="13">
        <f>G9+G28</f>
        <v>11086.84</v>
      </c>
      <c r="H8" s="13">
        <f t="shared" ref="H8:H71" si="0">G8*100/F8</f>
        <v>66.924622241967967</v>
      </c>
    </row>
    <row r="9" spans="1:21" ht="42.75">
      <c r="A9" s="50" t="s">
        <v>9</v>
      </c>
      <c r="B9" s="12" t="s">
        <v>10</v>
      </c>
      <c r="C9" s="9"/>
      <c r="D9" s="12"/>
      <c r="E9" s="12"/>
      <c r="F9" s="13">
        <f>F10</f>
        <v>3616.35</v>
      </c>
      <c r="G9" s="13">
        <f>G10</f>
        <v>2323.44</v>
      </c>
      <c r="H9" s="13">
        <f t="shared" si="0"/>
        <v>64.248206064125426</v>
      </c>
    </row>
    <row r="10" spans="1:21" ht="29.25" thickBot="1">
      <c r="A10" s="51" t="s">
        <v>11</v>
      </c>
      <c r="B10" s="14" t="s">
        <v>12</v>
      </c>
      <c r="C10" s="15"/>
      <c r="D10" s="14"/>
      <c r="E10" s="14"/>
      <c r="F10" s="16">
        <f>F11+F20+F24</f>
        <v>3616.35</v>
      </c>
      <c r="G10" s="16">
        <f>G11+G20+G24</f>
        <v>2323.44</v>
      </c>
      <c r="H10" s="16">
        <f t="shared" si="0"/>
        <v>64.248206064125426</v>
      </c>
    </row>
    <row r="11" spans="1:21" ht="30">
      <c r="A11" s="52" t="s">
        <v>7</v>
      </c>
      <c r="B11" s="17" t="s">
        <v>13</v>
      </c>
      <c r="C11" s="18"/>
      <c r="D11" s="17"/>
      <c r="E11" s="17"/>
      <c r="F11" s="19">
        <f>F13+F15+F17</f>
        <v>3215.94</v>
      </c>
      <c r="G11" s="20">
        <f>G12+G17</f>
        <v>2003.03</v>
      </c>
      <c r="H11" s="21">
        <f t="shared" si="0"/>
        <v>62.284433167285457</v>
      </c>
    </row>
    <row r="12" spans="1:21" ht="45">
      <c r="A12" s="53" t="s">
        <v>14</v>
      </c>
      <c r="B12" s="22" t="s">
        <v>13</v>
      </c>
      <c r="C12" s="23" t="s">
        <v>15</v>
      </c>
      <c r="D12" s="22"/>
      <c r="E12" s="22"/>
      <c r="F12" s="24">
        <f>F13+F16</f>
        <v>3205.94</v>
      </c>
      <c r="G12" s="25">
        <f>G13+G15</f>
        <v>1995.54</v>
      </c>
      <c r="H12" s="26">
        <f t="shared" si="0"/>
        <v>62.245082565487813</v>
      </c>
    </row>
    <row r="13" spans="1:21">
      <c r="A13" s="54" t="s">
        <v>16</v>
      </c>
      <c r="B13" s="27" t="s">
        <v>13</v>
      </c>
      <c r="C13" s="28" t="s">
        <v>17</v>
      </c>
      <c r="D13" s="27" t="s">
        <v>18</v>
      </c>
      <c r="E13" s="27" t="s">
        <v>19</v>
      </c>
      <c r="F13" s="29">
        <f>F14</f>
        <v>3160.94</v>
      </c>
      <c r="G13" s="30">
        <f>G14</f>
        <v>1995.54</v>
      </c>
      <c r="H13" s="31">
        <f t="shared" si="0"/>
        <v>63.13122045973666</v>
      </c>
    </row>
    <row r="14" spans="1:21" ht="75">
      <c r="A14" s="54" t="s">
        <v>20</v>
      </c>
      <c r="B14" s="27" t="s">
        <v>13</v>
      </c>
      <c r="C14" s="28" t="s">
        <v>17</v>
      </c>
      <c r="D14" s="27" t="s">
        <v>18</v>
      </c>
      <c r="E14" s="27" t="s">
        <v>21</v>
      </c>
      <c r="F14" s="29">
        <v>3160.94</v>
      </c>
      <c r="G14" s="30">
        <v>1995.54</v>
      </c>
      <c r="H14" s="31">
        <f t="shared" si="0"/>
        <v>63.13122045973666</v>
      </c>
    </row>
    <row r="15" spans="1:21">
      <c r="A15" s="54" t="s">
        <v>22</v>
      </c>
      <c r="B15" s="27" t="s">
        <v>13</v>
      </c>
      <c r="C15" s="28" t="s">
        <v>17</v>
      </c>
      <c r="D15" s="27" t="s">
        <v>23</v>
      </c>
      <c r="E15" s="27" t="s">
        <v>19</v>
      </c>
      <c r="F15" s="29">
        <f>F16</f>
        <v>45</v>
      </c>
      <c r="G15" s="30">
        <f>G16</f>
        <v>0</v>
      </c>
      <c r="H15" s="31">
        <f t="shared" si="0"/>
        <v>0</v>
      </c>
    </row>
    <row r="16" spans="1:21" ht="30">
      <c r="A16" s="60" t="s">
        <v>24</v>
      </c>
      <c r="B16" s="27" t="s">
        <v>13</v>
      </c>
      <c r="C16" s="28" t="s">
        <v>17</v>
      </c>
      <c r="D16" s="27" t="s">
        <v>23</v>
      </c>
      <c r="E16" s="27" t="s">
        <v>25</v>
      </c>
      <c r="F16" s="29">
        <v>45</v>
      </c>
      <c r="G16" s="30">
        <v>0</v>
      </c>
      <c r="H16" s="31">
        <f t="shared" si="0"/>
        <v>0</v>
      </c>
    </row>
    <row r="17" spans="1:8">
      <c r="A17" s="54" t="s">
        <v>26</v>
      </c>
      <c r="B17" s="27" t="s">
        <v>13</v>
      </c>
      <c r="C17" s="28" t="s">
        <v>27</v>
      </c>
      <c r="D17" s="27"/>
      <c r="E17" s="27"/>
      <c r="F17" s="29">
        <v>10</v>
      </c>
      <c r="G17" s="30">
        <f>G18</f>
        <v>7.49</v>
      </c>
      <c r="H17" s="31">
        <f t="shared" si="0"/>
        <v>74.900000000000006</v>
      </c>
    </row>
    <row r="18" spans="1:8">
      <c r="A18" s="54" t="s">
        <v>16</v>
      </c>
      <c r="B18" s="27" t="s">
        <v>13</v>
      </c>
      <c r="C18" s="28" t="s">
        <v>28</v>
      </c>
      <c r="D18" s="27" t="s">
        <v>18</v>
      </c>
      <c r="E18" s="27" t="s">
        <v>19</v>
      </c>
      <c r="F18" s="29">
        <v>10</v>
      </c>
      <c r="G18" s="30">
        <f>G19</f>
        <v>7.49</v>
      </c>
      <c r="H18" s="31">
        <f t="shared" si="0"/>
        <v>74.900000000000006</v>
      </c>
    </row>
    <row r="19" spans="1:8" ht="75.75" thickBot="1">
      <c r="A19" s="55" t="s">
        <v>20</v>
      </c>
      <c r="B19" s="32" t="s">
        <v>13</v>
      </c>
      <c r="C19" s="33" t="s">
        <v>28</v>
      </c>
      <c r="D19" s="32" t="s">
        <v>18</v>
      </c>
      <c r="E19" s="32" t="s">
        <v>21</v>
      </c>
      <c r="F19" s="34">
        <v>10</v>
      </c>
      <c r="G19" s="35">
        <v>7.49</v>
      </c>
      <c r="H19" s="36">
        <f t="shared" si="0"/>
        <v>74.900000000000006</v>
      </c>
    </row>
    <row r="20" spans="1:8" ht="30">
      <c r="A20" s="52" t="s">
        <v>29</v>
      </c>
      <c r="B20" s="17" t="s">
        <v>30</v>
      </c>
      <c r="C20" s="18"/>
      <c r="D20" s="17"/>
      <c r="E20" s="17"/>
      <c r="F20" s="19">
        <f t="shared" ref="F20:G22" si="1">F21</f>
        <v>396.89</v>
      </c>
      <c r="G20" s="20">
        <f t="shared" si="1"/>
        <v>316.89</v>
      </c>
      <c r="H20" s="21">
        <f t="shared" si="0"/>
        <v>79.843281513769554</v>
      </c>
    </row>
    <row r="21" spans="1:8" ht="45">
      <c r="A21" s="54" t="s">
        <v>14</v>
      </c>
      <c r="B21" s="27" t="s">
        <v>30</v>
      </c>
      <c r="C21" s="28" t="s">
        <v>15</v>
      </c>
      <c r="D21" s="27"/>
      <c r="E21" s="27"/>
      <c r="F21" s="29">
        <f t="shared" si="1"/>
        <v>396.89</v>
      </c>
      <c r="G21" s="30">
        <f t="shared" si="1"/>
        <v>316.89</v>
      </c>
      <c r="H21" s="31">
        <f t="shared" si="0"/>
        <v>79.843281513769554</v>
      </c>
    </row>
    <row r="22" spans="1:8">
      <c r="A22" s="54" t="s">
        <v>16</v>
      </c>
      <c r="B22" s="27" t="s">
        <v>30</v>
      </c>
      <c r="C22" s="28" t="s">
        <v>17</v>
      </c>
      <c r="D22" s="27" t="s">
        <v>18</v>
      </c>
      <c r="E22" s="27" t="s">
        <v>19</v>
      </c>
      <c r="F22" s="29">
        <f t="shared" si="1"/>
        <v>396.89</v>
      </c>
      <c r="G22" s="30">
        <f t="shared" si="1"/>
        <v>316.89</v>
      </c>
      <c r="H22" s="31">
        <f t="shared" si="0"/>
        <v>79.843281513769554</v>
      </c>
    </row>
    <row r="23" spans="1:8" ht="75.75" thickBot="1">
      <c r="A23" s="55" t="s">
        <v>20</v>
      </c>
      <c r="B23" s="32" t="s">
        <v>30</v>
      </c>
      <c r="C23" s="33" t="s">
        <v>17</v>
      </c>
      <c r="D23" s="32" t="s">
        <v>18</v>
      </c>
      <c r="E23" s="32" t="s">
        <v>21</v>
      </c>
      <c r="F23" s="34">
        <v>396.89</v>
      </c>
      <c r="G23" s="35">
        <v>316.89</v>
      </c>
      <c r="H23" s="36">
        <f t="shared" si="0"/>
        <v>79.843281513769554</v>
      </c>
    </row>
    <row r="24" spans="1:8" ht="30">
      <c r="A24" s="52" t="s">
        <v>31</v>
      </c>
      <c r="B24" s="17" t="s">
        <v>32</v>
      </c>
      <c r="C24" s="18"/>
      <c r="D24" s="17"/>
      <c r="E24" s="17"/>
      <c r="F24" s="19">
        <v>3.52</v>
      </c>
      <c r="G24" s="20">
        <f>G25</f>
        <v>3.52</v>
      </c>
      <c r="H24" s="21">
        <f t="shared" si="0"/>
        <v>100</v>
      </c>
    </row>
    <row r="25" spans="1:8" ht="45">
      <c r="A25" s="54" t="s">
        <v>14</v>
      </c>
      <c r="B25" s="27" t="s">
        <v>32</v>
      </c>
      <c r="C25" s="28" t="s">
        <v>15</v>
      </c>
      <c r="D25" s="27"/>
      <c r="E25" s="27"/>
      <c r="F25" s="29">
        <v>3.52</v>
      </c>
      <c r="G25" s="30">
        <f>G26</f>
        <v>3.52</v>
      </c>
      <c r="H25" s="31">
        <f t="shared" si="0"/>
        <v>100</v>
      </c>
    </row>
    <row r="26" spans="1:8">
      <c r="A26" s="54" t="s">
        <v>16</v>
      </c>
      <c r="B26" s="27" t="s">
        <v>32</v>
      </c>
      <c r="C26" s="28" t="s">
        <v>17</v>
      </c>
      <c r="D26" s="27" t="s">
        <v>18</v>
      </c>
      <c r="E26" s="27" t="s">
        <v>19</v>
      </c>
      <c r="F26" s="29">
        <v>3.52</v>
      </c>
      <c r="G26" s="30">
        <f>G27</f>
        <v>3.52</v>
      </c>
      <c r="H26" s="31">
        <f t="shared" si="0"/>
        <v>100</v>
      </c>
    </row>
    <row r="27" spans="1:8" ht="75.75" thickBot="1">
      <c r="A27" s="55" t="s">
        <v>20</v>
      </c>
      <c r="B27" s="32" t="s">
        <v>32</v>
      </c>
      <c r="C27" s="33" t="s">
        <v>17</v>
      </c>
      <c r="D27" s="32" t="s">
        <v>18</v>
      </c>
      <c r="E27" s="32" t="s">
        <v>21</v>
      </c>
      <c r="F27" s="34">
        <v>3.52</v>
      </c>
      <c r="G27" s="35">
        <v>3.52</v>
      </c>
      <c r="H27" s="36">
        <f t="shared" si="0"/>
        <v>100</v>
      </c>
    </row>
    <row r="28" spans="1:8" ht="28.5">
      <c r="A28" s="56" t="s">
        <v>33</v>
      </c>
      <c r="B28" s="37" t="s">
        <v>34</v>
      </c>
      <c r="C28" s="38"/>
      <c r="D28" s="37"/>
      <c r="E28" s="37"/>
      <c r="F28" s="39">
        <f>F29+F38</f>
        <v>12949.81</v>
      </c>
      <c r="G28" s="39">
        <f>G29+G38</f>
        <v>8763.4</v>
      </c>
      <c r="H28" s="39">
        <f t="shared" si="0"/>
        <v>67.672035342603479</v>
      </c>
    </row>
    <row r="29" spans="1:8" ht="29.25" thickBot="1">
      <c r="A29" s="51" t="s">
        <v>35</v>
      </c>
      <c r="B29" s="14" t="s">
        <v>36</v>
      </c>
      <c r="C29" s="15"/>
      <c r="D29" s="14"/>
      <c r="E29" s="14"/>
      <c r="F29" s="16">
        <f>F30+F34</f>
        <v>11562.8</v>
      </c>
      <c r="G29" s="16">
        <f>G30+G34</f>
        <v>8052.5</v>
      </c>
      <c r="H29" s="16">
        <f t="shared" si="0"/>
        <v>69.641436330300621</v>
      </c>
    </row>
    <row r="30" spans="1:8" ht="30">
      <c r="A30" s="52" t="s">
        <v>35</v>
      </c>
      <c r="B30" s="17" t="s">
        <v>37</v>
      </c>
      <c r="C30" s="18"/>
      <c r="D30" s="17"/>
      <c r="E30" s="17"/>
      <c r="F30" s="19">
        <v>9493.1</v>
      </c>
      <c r="G30" s="20">
        <f>G31</f>
        <v>6380.46</v>
      </c>
      <c r="H30" s="21">
        <f t="shared" si="0"/>
        <v>67.211553654759769</v>
      </c>
    </row>
    <row r="31" spans="1:8" ht="90">
      <c r="A31" s="54" t="s">
        <v>38</v>
      </c>
      <c r="B31" s="27" t="s">
        <v>37</v>
      </c>
      <c r="C31" s="28" t="s">
        <v>39</v>
      </c>
      <c r="D31" s="27"/>
      <c r="E31" s="27"/>
      <c r="F31" s="29">
        <v>9493.1</v>
      </c>
      <c r="G31" s="30">
        <f>G32</f>
        <v>6380.46</v>
      </c>
      <c r="H31" s="31">
        <f t="shared" si="0"/>
        <v>67.211553654759769</v>
      </c>
    </row>
    <row r="32" spans="1:8">
      <c r="A32" s="54" t="s">
        <v>16</v>
      </c>
      <c r="B32" s="27" t="s">
        <v>37</v>
      </c>
      <c r="C32" s="28" t="s">
        <v>40</v>
      </c>
      <c r="D32" s="27" t="s">
        <v>18</v>
      </c>
      <c r="E32" s="27" t="s">
        <v>19</v>
      </c>
      <c r="F32" s="29">
        <v>9493.1</v>
      </c>
      <c r="G32" s="30">
        <f>G33</f>
        <v>6380.46</v>
      </c>
      <c r="H32" s="31">
        <f t="shared" si="0"/>
        <v>67.211553654759769</v>
      </c>
    </row>
    <row r="33" spans="1:8" ht="75.75" thickBot="1">
      <c r="A33" s="55" t="s">
        <v>20</v>
      </c>
      <c r="B33" s="32" t="s">
        <v>37</v>
      </c>
      <c r="C33" s="33" t="s">
        <v>40</v>
      </c>
      <c r="D33" s="32" t="s">
        <v>18</v>
      </c>
      <c r="E33" s="32" t="s">
        <v>21</v>
      </c>
      <c r="F33" s="34">
        <v>9493.1</v>
      </c>
      <c r="G33" s="35">
        <v>6380.46</v>
      </c>
      <c r="H33" s="36">
        <f t="shared" si="0"/>
        <v>67.211553654759769</v>
      </c>
    </row>
    <row r="34" spans="1:8">
      <c r="A34" s="52" t="s">
        <v>41</v>
      </c>
      <c r="B34" s="17" t="s">
        <v>42</v>
      </c>
      <c r="C34" s="18"/>
      <c r="D34" s="17"/>
      <c r="E34" s="17"/>
      <c r="F34" s="19">
        <v>2069.6999999999998</v>
      </c>
      <c r="G34" s="20">
        <f>G35</f>
        <v>1672.04</v>
      </c>
      <c r="H34" s="21">
        <f t="shared" si="0"/>
        <v>80.786587428129693</v>
      </c>
    </row>
    <row r="35" spans="1:8" ht="90">
      <c r="A35" s="54" t="s">
        <v>38</v>
      </c>
      <c r="B35" s="27" t="s">
        <v>42</v>
      </c>
      <c r="C35" s="28" t="s">
        <v>39</v>
      </c>
      <c r="D35" s="27"/>
      <c r="E35" s="27"/>
      <c r="F35" s="29">
        <v>2069.6999999999998</v>
      </c>
      <c r="G35" s="30">
        <f>G36</f>
        <v>1672.04</v>
      </c>
      <c r="H35" s="31">
        <f t="shared" si="0"/>
        <v>80.786587428129693</v>
      </c>
    </row>
    <row r="36" spans="1:8">
      <c r="A36" s="54" t="s">
        <v>16</v>
      </c>
      <c r="B36" s="27" t="s">
        <v>42</v>
      </c>
      <c r="C36" s="28" t="s">
        <v>40</v>
      </c>
      <c r="D36" s="27" t="s">
        <v>18</v>
      </c>
      <c r="E36" s="27" t="s">
        <v>19</v>
      </c>
      <c r="F36" s="29">
        <v>2069.6999999999998</v>
      </c>
      <c r="G36" s="30">
        <f>G37</f>
        <v>1672.04</v>
      </c>
      <c r="H36" s="31">
        <f t="shared" si="0"/>
        <v>80.786587428129693</v>
      </c>
    </row>
    <row r="37" spans="1:8" ht="75.75" thickBot="1">
      <c r="A37" s="55" t="s">
        <v>20</v>
      </c>
      <c r="B37" s="32" t="s">
        <v>42</v>
      </c>
      <c r="C37" s="33" t="s">
        <v>40</v>
      </c>
      <c r="D37" s="32" t="s">
        <v>18</v>
      </c>
      <c r="E37" s="32" t="s">
        <v>21</v>
      </c>
      <c r="F37" s="34">
        <v>2069.6999999999998</v>
      </c>
      <c r="G37" s="35">
        <v>1672.04</v>
      </c>
      <c r="H37" s="36">
        <f t="shared" si="0"/>
        <v>80.786587428129693</v>
      </c>
    </row>
    <row r="38" spans="1:8" ht="43.5" thickBot="1">
      <c r="A38" s="57" t="s">
        <v>43</v>
      </c>
      <c r="B38" s="40" t="s">
        <v>44</v>
      </c>
      <c r="C38" s="41"/>
      <c r="D38" s="40"/>
      <c r="E38" s="40"/>
      <c r="F38" s="43">
        <f>F39</f>
        <v>1387.01</v>
      </c>
      <c r="G38" s="43">
        <f>G39</f>
        <v>710.9</v>
      </c>
      <c r="H38" s="43">
        <f t="shared" si="0"/>
        <v>51.254136595987049</v>
      </c>
    </row>
    <row r="39" spans="1:8" ht="45">
      <c r="A39" s="52" t="s">
        <v>43</v>
      </c>
      <c r="B39" s="17" t="s">
        <v>45</v>
      </c>
      <c r="C39" s="18"/>
      <c r="D39" s="17"/>
      <c r="E39" s="17"/>
      <c r="F39" s="19">
        <v>1387.01</v>
      </c>
      <c r="G39" s="20">
        <f>G40</f>
        <v>710.9</v>
      </c>
      <c r="H39" s="21">
        <f t="shared" si="0"/>
        <v>51.254136595987049</v>
      </c>
    </row>
    <row r="40" spans="1:8" ht="90">
      <c r="A40" s="54" t="s">
        <v>38</v>
      </c>
      <c r="B40" s="27" t="s">
        <v>45</v>
      </c>
      <c r="C40" s="28" t="s">
        <v>39</v>
      </c>
      <c r="D40" s="27"/>
      <c r="E40" s="27"/>
      <c r="F40" s="29">
        <v>1387.01</v>
      </c>
      <c r="G40" s="30">
        <f>G41</f>
        <v>710.9</v>
      </c>
      <c r="H40" s="31">
        <f t="shared" si="0"/>
        <v>51.254136595987049</v>
      </c>
    </row>
    <row r="41" spans="1:8">
      <c r="A41" s="54" t="s">
        <v>16</v>
      </c>
      <c r="B41" s="27" t="s">
        <v>45</v>
      </c>
      <c r="C41" s="28" t="s">
        <v>40</v>
      </c>
      <c r="D41" s="27" t="s">
        <v>18</v>
      </c>
      <c r="E41" s="27" t="s">
        <v>19</v>
      </c>
      <c r="F41" s="29">
        <v>1387.01</v>
      </c>
      <c r="G41" s="30">
        <f>G42</f>
        <v>710.9</v>
      </c>
      <c r="H41" s="31">
        <f t="shared" si="0"/>
        <v>51.254136595987049</v>
      </c>
    </row>
    <row r="42" spans="1:8" ht="75.75" thickBot="1">
      <c r="A42" s="55" t="s">
        <v>20</v>
      </c>
      <c r="B42" s="32" t="s">
        <v>45</v>
      </c>
      <c r="C42" s="33" t="s">
        <v>40</v>
      </c>
      <c r="D42" s="32" t="s">
        <v>18</v>
      </c>
      <c r="E42" s="32" t="s">
        <v>21</v>
      </c>
      <c r="F42" s="34">
        <v>1387.01</v>
      </c>
      <c r="G42" s="35">
        <v>710.9</v>
      </c>
      <c r="H42" s="36">
        <f t="shared" si="0"/>
        <v>51.254136595987049</v>
      </c>
    </row>
    <row r="43" spans="1:8">
      <c r="A43" s="56" t="s">
        <v>46</v>
      </c>
      <c r="B43" s="37" t="s">
        <v>47</v>
      </c>
      <c r="C43" s="38"/>
      <c r="D43" s="37"/>
      <c r="E43" s="37"/>
      <c r="F43" s="39">
        <f>F44</f>
        <v>3439.17</v>
      </c>
      <c r="G43" s="39">
        <f>G44</f>
        <v>2059.69</v>
      </c>
      <c r="H43" s="39">
        <f t="shared" si="0"/>
        <v>59.889159302971358</v>
      </c>
    </row>
    <row r="44" spans="1:8" ht="25.5">
      <c r="A44" s="50" t="s">
        <v>48</v>
      </c>
      <c r="B44" s="12" t="s">
        <v>49</v>
      </c>
      <c r="C44" s="9"/>
      <c r="D44" s="12"/>
      <c r="E44" s="12"/>
      <c r="F44" s="13">
        <f>F45+F78</f>
        <v>3439.17</v>
      </c>
      <c r="G44" s="13">
        <f>G45+G78</f>
        <v>2059.69</v>
      </c>
      <c r="H44" s="13">
        <f t="shared" si="0"/>
        <v>59.889159302971358</v>
      </c>
    </row>
    <row r="45" spans="1:8" ht="29.25" thickBot="1">
      <c r="A45" s="51" t="s">
        <v>50</v>
      </c>
      <c r="B45" s="14" t="s">
        <v>51</v>
      </c>
      <c r="C45" s="15"/>
      <c r="D45" s="14"/>
      <c r="E45" s="14"/>
      <c r="F45" s="16">
        <f>F46+F50+F54+F58+F62+F66+F70+F74</f>
        <v>945.88000000000011</v>
      </c>
      <c r="G45" s="16">
        <f>G46+G50+G54+G58+G62+G66+G70+G74</f>
        <v>740.64999999999986</v>
      </c>
      <c r="H45" s="16">
        <f t="shared" si="0"/>
        <v>78.302744534190353</v>
      </c>
    </row>
    <row r="46" spans="1:8" ht="30">
      <c r="A46" s="52" t="s">
        <v>52</v>
      </c>
      <c r="B46" s="17" t="s">
        <v>53</v>
      </c>
      <c r="C46" s="18"/>
      <c r="D46" s="17"/>
      <c r="E46" s="17"/>
      <c r="F46" s="19">
        <f t="shared" ref="F46:G48" si="2">F47</f>
        <v>113.25</v>
      </c>
      <c r="G46" s="20">
        <f t="shared" si="2"/>
        <v>113.25</v>
      </c>
      <c r="H46" s="21">
        <f t="shared" si="0"/>
        <v>100</v>
      </c>
    </row>
    <row r="47" spans="1:8">
      <c r="A47" s="54" t="s">
        <v>26</v>
      </c>
      <c r="B47" s="27" t="s">
        <v>53</v>
      </c>
      <c r="C47" s="28" t="s">
        <v>27</v>
      </c>
      <c r="D47" s="27"/>
      <c r="E47" s="27"/>
      <c r="F47" s="29">
        <f t="shared" si="2"/>
        <v>113.25</v>
      </c>
      <c r="G47" s="30">
        <f t="shared" si="2"/>
        <v>113.25</v>
      </c>
      <c r="H47" s="31">
        <f t="shared" si="0"/>
        <v>100</v>
      </c>
    </row>
    <row r="48" spans="1:8">
      <c r="A48" s="54" t="s">
        <v>16</v>
      </c>
      <c r="B48" s="27" t="s">
        <v>53</v>
      </c>
      <c r="C48" s="28" t="s">
        <v>54</v>
      </c>
      <c r="D48" s="27" t="s">
        <v>18</v>
      </c>
      <c r="E48" s="27" t="s">
        <v>19</v>
      </c>
      <c r="F48" s="29">
        <f t="shared" si="2"/>
        <v>113.25</v>
      </c>
      <c r="G48" s="30">
        <f t="shared" si="2"/>
        <v>113.25</v>
      </c>
      <c r="H48" s="31">
        <f t="shared" si="0"/>
        <v>100</v>
      </c>
    </row>
    <row r="49" spans="1:8" ht="30.75" thickBot="1">
      <c r="A49" s="55" t="s">
        <v>55</v>
      </c>
      <c r="B49" s="32" t="s">
        <v>53</v>
      </c>
      <c r="C49" s="33" t="s">
        <v>54</v>
      </c>
      <c r="D49" s="32" t="s">
        <v>18</v>
      </c>
      <c r="E49" s="32" t="s">
        <v>23</v>
      </c>
      <c r="F49" s="34">
        <v>113.25</v>
      </c>
      <c r="G49" s="35">
        <v>113.25</v>
      </c>
      <c r="H49" s="36">
        <f t="shared" si="0"/>
        <v>100</v>
      </c>
    </row>
    <row r="50" spans="1:8" ht="45">
      <c r="A50" s="52" t="s">
        <v>56</v>
      </c>
      <c r="B50" s="17" t="s">
        <v>57</v>
      </c>
      <c r="C50" s="18"/>
      <c r="D50" s="17"/>
      <c r="E50" s="17"/>
      <c r="F50" s="19">
        <v>289.25</v>
      </c>
      <c r="G50" s="20">
        <f>G51</f>
        <v>216.94</v>
      </c>
      <c r="H50" s="21">
        <f t="shared" si="0"/>
        <v>75.000864304235094</v>
      </c>
    </row>
    <row r="51" spans="1:8">
      <c r="A51" s="54" t="s">
        <v>58</v>
      </c>
      <c r="B51" s="27" t="s">
        <v>57</v>
      </c>
      <c r="C51" s="28" t="s">
        <v>59</v>
      </c>
      <c r="D51" s="27"/>
      <c r="E51" s="27"/>
      <c r="F51" s="29">
        <v>289.25</v>
      </c>
      <c r="G51" s="30">
        <f>G52</f>
        <v>216.94</v>
      </c>
      <c r="H51" s="31">
        <f t="shared" si="0"/>
        <v>75.000864304235094</v>
      </c>
    </row>
    <row r="52" spans="1:8" ht="30">
      <c r="A52" s="54" t="s">
        <v>60</v>
      </c>
      <c r="B52" s="27" t="s">
        <v>57</v>
      </c>
      <c r="C52" s="28" t="s">
        <v>61</v>
      </c>
      <c r="D52" s="27" t="s">
        <v>25</v>
      </c>
      <c r="E52" s="27" t="s">
        <v>19</v>
      </c>
      <c r="F52" s="29">
        <v>289.25</v>
      </c>
      <c r="G52" s="30">
        <f>G53</f>
        <v>216.94</v>
      </c>
      <c r="H52" s="31">
        <f t="shared" si="0"/>
        <v>75.000864304235094</v>
      </c>
    </row>
    <row r="53" spans="1:8" ht="15.75" thickBot="1">
      <c r="A53" s="55" t="s">
        <v>62</v>
      </c>
      <c r="B53" s="32" t="s">
        <v>57</v>
      </c>
      <c r="C53" s="33" t="s">
        <v>61</v>
      </c>
      <c r="D53" s="32" t="s">
        <v>25</v>
      </c>
      <c r="E53" s="32" t="s">
        <v>18</v>
      </c>
      <c r="F53" s="34">
        <v>289.25</v>
      </c>
      <c r="G53" s="35">
        <v>216.94</v>
      </c>
      <c r="H53" s="36">
        <f t="shared" si="0"/>
        <v>75.000864304235094</v>
      </c>
    </row>
    <row r="54" spans="1:8" ht="60">
      <c r="A54" s="52" t="s">
        <v>63</v>
      </c>
      <c r="B54" s="17" t="s">
        <v>64</v>
      </c>
      <c r="C54" s="18"/>
      <c r="D54" s="17"/>
      <c r="E54" s="17"/>
      <c r="F54" s="19">
        <v>176.7</v>
      </c>
      <c r="G54" s="20">
        <f>G55</f>
        <v>132.53</v>
      </c>
      <c r="H54" s="21">
        <f t="shared" si="0"/>
        <v>75.002829654782118</v>
      </c>
    </row>
    <row r="55" spans="1:8">
      <c r="A55" s="54" t="s">
        <v>58</v>
      </c>
      <c r="B55" s="27" t="s">
        <v>64</v>
      </c>
      <c r="C55" s="28" t="s">
        <v>59</v>
      </c>
      <c r="D55" s="27"/>
      <c r="E55" s="27"/>
      <c r="F55" s="29">
        <v>176.7</v>
      </c>
      <c r="G55" s="30">
        <f>G56</f>
        <v>132.53</v>
      </c>
      <c r="H55" s="31">
        <f t="shared" si="0"/>
        <v>75.002829654782118</v>
      </c>
    </row>
    <row r="56" spans="1:8">
      <c r="A56" s="54" t="s">
        <v>16</v>
      </c>
      <c r="B56" s="27" t="s">
        <v>64</v>
      </c>
      <c r="C56" s="28" t="s">
        <v>61</v>
      </c>
      <c r="D56" s="27" t="s">
        <v>18</v>
      </c>
      <c r="E56" s="27" t="s">
        <v>19</v>
      </c>
      <c r="F56" s="29">
        <v>176.7</v>
      </c>
      <c r="G56" s="30">
        <f>G57</f>
        <v>132.53</v>
      </c>
      <c r="H56" s="31">
        <f t="shared" si="0"/>
        <v>75.002829654782118</v>
      </c>
    </row>
    <row r="57" spans="1:8" ht="60.75" thickBot="1">
      <c r="A57" s="55" t="s">
        <v>65</v>
      </c>
      <c r="B57" s="32" t="s">
        <v>64</v>
      </c>
      <c r="C57" s="33" t="s">
        <v>61</v>
      </c>
      <c r="D57" s="32" t="s">
        <v>18</v>
      </c>
      <c r="E57" s="32" t="s">
        <v>66</v>
      </c>
      <c r="F57" s="34">
        <v>176.7</v>
      </c>
      <c r="G57" s="35">
        <v>132.53</v>
      </c>
      <c r="H57" s="36">
        <f t="shared" si="0"/>
        <v>75.002829654782118</v>
      </c>
    </row>
    <row r="58" spans="1:8" ht="45">
      <c r="A58" s="52" t="s">
        <v>67</v>
      </c>
      <c r="B58" s="17" t="s">
        <v>68</v>
      </c>
      <c r="C58" s="18"/>
      <c r="D58" s="17"/>
      <c r="E58" s="17"/>
      <c r="F58" s="19">
        <v>82.24</v>
      </c>
      <c r="G58" s="20">
        <f>G59</f>
        <v>61.68</v>
      </c>
      <c r="H58" s="21">
        <f t="shared" si="0"/>
        <v>75</v>
      </c>
    </row>
    <row r="59" spans="1:8">
      <c r="A59" s="54" t="s">
        <v>58</v>
      </c>
      <c r="B59" s="27" t="s">
        <v>68</v>
      </c>
      <c r="C59" s="28" t="s">
        <v>59</v>
      </c>
      <c r="D59" s="27"/>
      <c r="E59" s="27"/>
      <c r="F59" s="29">
        <v>82.24</v>
      </c>
      <c r="G59" s="30">
        <f>G60</f>
        <v>61.68</v>
      </c>
      <c r="H59" s="31">
        <f t="shared" si="0"/>
        <v>75</v>
      </c>
    </row>
    <row r="60" spans="1:8" ht="30">
      <c r="A60" s="54" t="s">
        <v>60</v>
      </c>
      <c r="B60" s="27" t="s">
        <v>68</v>
      </c>
      <c r="C60" s="28" t="s">
        <v>61</v>
      </c>
      <c r="D60" s="27" t="s">
        <v>25</v>
      </c>
      <c r="E60" s="27" t="s">
        <v>19</v>
      </c>
      <c r="F60" s="29">
        <v>82.24</v>
      </c>
      <c r="G60" s="30">
        <f>G61</f>
        <v>61.68</v>
      </c>
      <c r="H60" s="31">
        <f t="shared" si="0"/>
        <v>75</v>
      </c>
    </row>
    <row r="61" spans="1:8" ht="15.75" thickBot="1">
      <c r="A61" s="55" t="s">
        <v>62</v>
      </c>
      <c r="B61" s="32" t="s">
        <v>68</v>
      </c>
      <c r="C61" s="33" t="s">
        <v>61</v>
      </c>
      <c r="D61" s="32" t="s">
        <v>25</v>
      </c>
      <c r="E61" s="32" t="s">
        <v>18</v>
      </c>
      <c r="F61" s="34">
        <v>82.24</v>
      </c>
      <c r="G61" s="35">
        <v>61.68</v>
      </c>
      <c r="H61" s="36">
        <f t="shared" si="0"/>
        <v>75</v>
      </c>
    </row>
    <row r="62" spans="1:8" ht="60">
      <c r="A62" s="52" t="s">
        <v>69</v>
      </c>
      <c r="B62" s="17" t="s">
        <v>70</v>
      </c>
      <c r="C62" s="18"/>
      <c r="D62" s="17"/>
      <c r="E62" s="17"/>
      <c r="F62" s="19">
        <v>49.2</v>
      </c>
      <c r="G62" s="20">
        <f>G63</f>
        <v>36.9</v>
      </c>
      <c r="H62" s="21">
        <f t="shared" si="0"/>
        <v>75</v>
      </c>
    </row>
    <row r="63" spans="1:8">
      <c r="A63" s="54" t="s">
        <v>58</v>
      </c>
      <c r="B63" s="27" t="s">
        <v>70</v>
      </c>
      <c r="C63" s="28" t="s">
        <v>59</v>
      </c>
      <c r="D63" s="27"/>
      <c r="E63" s="27"/>
      <c r="F63" s="29">
        <v>49.2</v>
      </c>
      <c r="G63" s="30">
        <f>G64</f>
        <v>36.9</v>
      </c>
      <c r="H63" s="31">
        <f t="shared" si="0"/>
        <v>75</v>
      </c>
    </row>
    <row r="64" spans="1:8">
      <c r="A64" s="54" t="s">
        <v>16</v>
      </c>
      <c r="B64" s="27" t="s">
        <v>70</v>
      </c>
      <c r="C64" s="28" t="s">
        <v>61</v>
      </c>
      <c r="D64" s="27" t="s">
        <v>18</v>
      </c>
      <c r="E64" s="27" t="s">
        <v>19</v>
      </c>
      <c r="F64" s="29">
        <v>49.2</v>
      </c>
      <c r="G64" s="30">
        <f>G65</f>
        <v>36.9</v>
      </c>
      <c r="H64" s="31">
        <f t="shared" si="0"/>
        <v>75</v>
      </c>
    </row>
    <row r="65" spans="1:8" ht="60.75" thickBot="1">
      <c r="A65" s="55" t="s">
        <v>65</v>
      </c>
      <c r="B65" s="32" t="s">
        <v>70</v>
      </c>
      <c r="C65" s="33" t="s">
        <v>61</v>
      </c>
      <c r="D65" s="32" t="s">
        <v>18</v>
      </c>
      <c r="E65" s="32" t="s">
        <v>66</v>
      </c>
      <c r="F65" s="34">
        <v>49.2</v>
      </c>
      <c r="G65" s="35">
        <v>36.9</v>
      </c>
      <c r="H65" s="36">
        <f t="shared" si="0"/>
        <v>75</v>
      </c>
    </row>
    <row r="66" spans="1:8" ht="60">
      <c r="A66" s="52" t="s">
        <v>71</v>
      </c>
      <c r="B66" s="17" t="s">
        <v>72</v>
      </c>
      <c r="C66" s="18"/>
      <c r="D66" s="17"/>
      <c r="E66" s="17"/>
      <c r="F66" s="19">
        <v>138.22</v>
      </c>
      <c r="G66" s="20">
        <f>G67</f>
        <v>103.67</v>
      </c>
      <c r="H66" s="21">
        <f t="shared" si="0"/>
        <v>75.003617421501957</v>
      </c>
    </row>
    <row r="67" spans="1:8">
      <c r="A67" s="54" t="s">
        <v>58</v>
      </c>
      <c r="B67" s="27" t="s">
        <v>72</v>
      </c>
      <c r="C67" s="28" t="s">
        <v>59</v>
      </c>
      <c r="D67" s="27"/>
      <c r="E67" s="27"/>
      <c r="F67" s="29">
        <v>138.22</v>
      </c>
      <c r="G67" s="30">
        <f>G68</f>
        <v>103.67</v>
      </c>
      <c r="H67" s="31">
        <f t="shared" si="0"/>
        <v>75.003617421501957</v>
      </c>
    </row>
    <row r="68" spans="1:8" ht="30">
      <c r="A68" s="54" t="s">
        <v>60</v>
      </c>
      <c r="B68" s="27" t="s">
        <v>72</v>
      </c>
      <c r="C68" s="28" t="s">
        <v>61</v>
      </c>
      <c r="D68" s="27" t="s">
        <v>25</v>
      </c>
      <c r="E68" s="27" t="s">
        <v>19</v>
      </c>
      <c r="F68" s="29">
        <v>138.22</v>
      </c>
      <c r="G68" s="30">
        <f>G69</f>
        <v>103.67</v>
      </c>
      <c r="H68" s="31">
        <f t="shared" si="0"/>
        <v>75.003617421501957</v>
      </c>
    </row>
    <row r="69" spans="1:8" ht="15.75" thickBot="1">
      <c r="A69" s="55" t="s">
        <v>73</v>
      </c>
      <c r="B69" s="32" t="s">
        <v>72</v>
      </c>
      <c r="C69" s="33" t="s">
        <v>61</v>
      </c>
      <c r="D69" s="32" t="s">
        <v>25</v>
      </c>
      <c r="E69" s="32" t="s">
        <v>74</v>
      </c>
      <c r="F69" s="34">
        <v>138.22</v>
      </c>
      <c r="G69" s="35">
        <v>103.67</v>
      </c>
      <c r="H69" s="36">
        <f t="shared" si="0"/>
        <v>75.003617421501957</v>
      </c>
    </row>
    <row r="70" spans="1:8" ht="90">
      <c r="A70" s="52" t="s">
        <v>75</v>
      </c>
      <c r="B70" s="17" t="s">
        <v>76</v>
      </c>
      <c r="C70" s="18"/>
      <c r="D70" s="17"/>
      <c r="E70" s="17"/>
      <c r="F70" s="19">
        <v>85.36</v>
      </c>
      <c r="G70" s="20">
        <f>G71</f>
        <v>64.02</v>
      </c>
      <c r="H70" s="21">
        <f t="shared" si="0"/>
        <v>75</v>
      </c>
    </row>
    <row r="71" spans="1:8">
      <c r="A71" s="54" t="s">
        <v>58</v>
      </c>
      <c r="B71" s="27" t="s">
        <v>76</v>
      </c>
      <c r="C71" s="28" t="s">
        <v>59</v>
      </c>
      <c r="D71" s="27"/>
      <c r="E71" s="27"/>
      <c r="F71" s="29">
        <v>85.36</v>
      </c>
      <c r="G71" s="30">
        <f>G72</f>
        <v>64.02</v>
      </c>
      <c r="H71" s="31">
        <f t="shared" si="0"/>
        <v>75</v>
      </c>
    </row>
    <row r="72" spans="1:8">
      <c r="A72" s="54" t="s">
        <v>16</v>
      </c>
      <c r="B72" s="27" t="s">
        <v>76</v>
      </c>
      <c r="C72" s="28" t="s">
        <v>61</v>
      </c>
      <c r="D72" s="27" t="s">
        <v>18</v>
      </c>
      <c r="E72" s="27" t="s">
        <v>19</v>
      </c>
      <c r="F72" s="29">
        <v>85.36</v>
      </c>
      <c r="G72" s="30">
        <f>G73</f>
        <v>64.02</v>
      </c>
      <c r="H72" s="31">
        <f t="shared" ref="H72:H149" si="3">G72*100/F72</f>
        <v>75</v>
      </c>
    </row>
    <row r="73" spans="1:8" ht="60.75" thickBot="1">
      <c r="A73" s="53" t="s">
        <v>65</v>
      </c>
      <c r="B73" s="22" t="s">
        <v>76</v>
      </c>
      <c r="C73" s="23" t="s">
        <v>61</v>
      </c>
      <c r="D73" s="22" t="s">
        <v>18</v>
      </c>
      <c r="E73" s="22" t="s">
        <v>66</v>
      </c>
      <c r="F73" s="24">
        <v>85.36</v>
      </c>
      <c r="G73" s="25">
        <v>64.02</v>
      </c>
      <c r="H73" s="26">
        <f t="shared" si="3"/>
        <v>75</v>
      </c>
    </row>
    <row r="74" spans="1:8" ht="30">
      <c r="A74" s="52" t="s">
        <v>239</v>
      </c>
      <c r="B74" s="17" t="s">
        <v>238</v>
      </c>
      <c r="C74" s="18"/>
      <c r="D74" s="17"/>
      <c r="E74" s="17"/>
      <c r="F74" s="19">
        <f t="shared" ref="F74:G76" si="4">F75</f>
        <v>11.66</v>
      </c>
      <c r="G74" s="20">
        <f t="shared" si="4"/>
        <v>11.66</v>
      </c>
      <c r="H74" s="21">
        <f t="shared" si="3"/>
        <v>100</v>
      </c>
    </row>
    <row r="75" spans="1:8">
      <c r="A75" s="54" t="s">
        <v>26</v>
      </c>
      <c r="B75" s="27" t="s">
        <v>238</v>
      </c>
      <c r="C75" s="28">
        <v>800</v>
      </c>
      <c r="D75" s="27"/>
      <c r="E75" s="27"/>
      <c r="F75" s="29">
        <f t="shared" si="4"/>
        <v>11.66</v>
      </c>
      <c r="G75" s="30">
        <f t="shared" si="4"/>
        <v>11.66</v>
      </c>
      <c r="H75" s="31">
        <f t="shared" si="3"/>
        <v>100</v>
      </c>
    </row>
    <row r="76" spans="1:8">
      <c r="A76" s="54" t="s">
        <v>16</v>
      </c>
      <c r="B76" s="27" t="s">
        <v>238</v>
      </c>
      <c r="C76" s="28">
        <v>800</v>
      </c>
      <c r="D76" s="27" t="s">
        <v>18</v>
      </c>
      <c r="E76" s="27" t="s">
        <v>19</v>
      </c>
      <c r="F76" s="29">
        <f t="shared" si="4"/>
        <v>11.66</v>
      </c>
      <c r="G76" s="30">
        <f t="shared" si="4"/>
        <v>11.66</v>
      </c>
      <c r="H76" s="31">
        <f t="shared" si="3"/>
        <v>100</v>
      </c>
    </row>
    <row r="77" spans="1:8" ht="15.75" thickBot="1">
      <c r="A77" s="55" t="s">
        <v>86</v>
      </c>
      <c r="B77" s="32" t="s">
        <v>238</v>
      </c>
      <c r="C77" s="33">
        <v>830</v>
      </c>
      <c r="D77" s="32" t="s">
        <v>18</v>
      </c>
      <c r="E77" s="32" t="s">
        <v>87</v>
      </c>
      <c r="F77" s="34">
        <v>11.66</v>
      </c>
      <c r="G77" s="35">
        <v>11.66</v>
      </c>
      <c r="H77" s="36">
        <f t="shared" si="3"/>
        <v>100</v>
      </c>
    </row>
    <row r="78" spans="1:8" ht="26.25" thickBot="1">
      <c r="A78" s="57" t="s">
        <v>77</v>
      </c>
      <c r="B78" s="40" t="s">
        <v>78</v>
      </c>
      <c r="C78" s="41"/>
      <c r="D78" s="40"/>
      <c r="E78" s="40"/>
      <c r="F78" s="43">
        <f>F79+F83+F90+F96+F100+F104+F110+F114+F118</f>
        <v>2493.29</v>
      </c>
      <c r="G78" s="43">
        <f>G79+G83+G90+G96+G100+G104+G110+G114+G118</f>
        <v>1319.0400000000002</v>
      </c>
      <c r="H78" s="43">
        <f t="shared" si="3"/>
        <v>52.903593244267626</v>
      </c>
    </row>
    <row r="79" spans="1:8">
      <c r="A79" s="61" t="s">
        <v>79</v>
      </c>
      <c r="B79" s="62" t="s">
        <v>80</v>
      </c>
      <c r="C79" s="63"/>
      <c r="D79" s="62"/>
      <c r="E79" s="62"/>
      <c r="F79" s="77">
        <f t="shared" ref="F79:G81" si="5">F80</f>
        <v>148.1</v>
      </c>
      <c r="G79" s="64">
        <f t="shared" si="5"/>
        <v>0</v>
      </c>
      <c r="H79" s="65">
        <f t="shared" si="3"/>
        <v>0</v>
      </c>
    </row>
    <row r="80" spans="1:8">
      <c r="A80" s="54" t="s">
        <v>26</v>
      </c>
      <c r="B80" s="27" t="s">
        <v>80</v>
      </c>
      <c r="C80" s="28" t="s">
        <v>27</v>
      </c>
      <c r="D80" s="27"/>
      <c r="E80" s="27"/>
      <c r="F80" s="29">
        <f t="shared" si="5"/>
        <v>148.1</v>
      </c>
      <c r="G80" s="30">
        <f t="shared" si="5"/>
        <v>0</v>
      </c>
      <c r="H80" s="31">
        <f t="shared" si="3"/>
        <v>0</v>
      </c>
    </row>
    <row r="81" spans="1:8">
      <c r="A81" s="54" t="s">
        <v>16</v>
      </c>
      <c r="B81" s="27" t="s">
        <v>80</v>
      </c>
      <c r="C81" s="28" t="s">
        <v>81</v>
      </c>
      <c r="D81" s="27" t="s">
        <v>18</v>
      </c>
      <c r="E81" s="27" t="s">
        <v>19</v>
      </c>
      <c r="F81" s="29">
        <f t="shared" si="5"/>
        <v>148.1</v>
      </c>
      <c r="G81" s="30">
        <f t="shared" si="5"/>
        <v>0</v>
      </c>
      <c r="H81" s="31">
        <f t="shared" si="3"/>
        <v>0</v>
      </c>
    </row>
    <row r="82" spans="1:8" ht="15.75" thickBot="1">
      <c r="A82" s="55" t="s">
        <v>82</v>
      </c>
      <c r="B82" s="32" t="s">
        <v>80</v>
      </c>
      <c r="C82" s="33" t="s">
        <v>81</v>
      </c>
      <c r="D82" s="32" t="s">
        <v>18</v>
      </c>
      <c r="E82" s="32" t="s">
        <v>83</v>
      </c>
      <c r="F82" s="34">
        <v>148.1</v>
      </c>
      <c r="G82" s="35">
        <v>0</v>
      </c>
      <c r="H82" s="36">
        <f t="shared" si="3"/>
        <v>0</v>
      </c>
    </row>
    <row r="83" spans="1:8" ht="30">
      <c r="A83" s="52" t="s">
        <v>84</v>
      </c>
      <c r="B83" s="17" t="s">
        <v>85</v>
      </c>
      <c r="C83" s="18"/>
      <c r="D83" s="17"/>
      <c r="E83" s="17"/>
      <c r="F83" s="20">
        <f>F84+F87</f>
        <v>94.97</v>
      </c>
      <c r="G83" s="20">
        <f>G84+G87</f>
        <v>78.699999999999989</v>
      </c>
      <c r="H83" s="21">
        <f t="shared" si="3"/>
        <v>82.868274191850048</v>
      </c>
    </row>
    <row r="84" spans="1:8" ht="45">
      <c r="A84" s="54" t="s">
        <v>14</v>
      </c>
      <c r="B84" s="27" t="s">
        <v>85</v>
      </c>
      <c r="C84" s="28" t="s">
        <v>15</v>
      </c>
      <c r="D84" s="27"/>
      <c r="E84" s="27"/>
      <c r="F84" s="30">
        <f>F85</f>
        <v>54.8</v>
      </c>
      <c r="G84" s="30">
        <f>G85</f>
        <v>54.8</v>
      </c>
      <c r="H84" s="31">
        <f t="shared" si="3"/>
        <v>100</v>
      </c>
    </row>
    <row r="85" spans="1:8">
      <c r="A85" s="54" t="s">
        <v>16</v>
      </c>
      <c r="B85" s="27" t="s">
        <v>85</v>
      </c>
      <c r="C85" s="28" t="s">
        <v>17</v>
      </c>
      <c r="D85" s="27" t="s">
        <v>18</v>
      </c>
      <c r="E85" s="27" t="s">
        <v>19</v>
      </c>
      <c r="F85" s="30">
        <f>F86</f>
        <v>54.8</v>
      </c>
      <c r="G85" s="30">
        <f>G86</f>
        <v>54.8</v>
      </c>
      <c r="H85" s="31">
        <f t="shared" si="3"/>
        <v>100</v>
      </c>
    </row>
    <row r="86" spans="1:8">
      <c r="A86" s="54" t="s">
        <v>86</v>
      </c>
      <c r="B86" s="27" t="s">
        <v>85</v>
      </c>
      <c r="C86" s="28" t="s">
        <v>17</v>
      </c>
      <c r="D86" s="27" t="s">
        <v>18</v>
      </c>
      <c r="E86" s="27" t="s">
        <v>87</v>
      </c>
      <c r="F86" s="29">
        <v>54.8</v>
      </c>
      <c r="G86" s="30">
        <v>54.8</v>
      </c>
      <c r="H86" s="31">
        <f t="shared" si="3"/>
        <v>100</v>
      </c>
    </row>
    <row r="87" spans="1:8">
      <c r="A87" s="54" t="s">
        <v>26</v>
      </c>
      <c r="B87" s="27" t="s">
        <v>85</v>
      </c>
      <c r="C87" s="28" t="s">
        <v>27</v>
      </c>
      <c r="D87" s="27"/>
      <c r="E87" s="27"/>
      <c r="F87" s="30">
        <f>F88</f>
        <v>40.17</v>
      </c>
      <c r="G87" s="30">
        <f>G88</f>
        <v>23.9</v>
      </c>
      <c r="H87" s="31">
        <f t="shared" si="3"/>
        <v>59.49713716704008</v>
      </c>
    </row>
    <row r="88" spans="1:8">
      <c r="A88" s="54" t="s">
        <v>16</v>
      </c>
      <c r="B88" s="27" t="s">
        <v>85</v>
      </c>
      <c r="C88" s="28" t="s">
        <v>28</v>
      </c>
      <c r="D88" s="27" t="s">
        <v>18</v>
      </c>
      <c r="E88" s="27" t="s">
        <v>19</v>
      </c>
      <c r="F88" s="30">
        <f>F89</f>
        <v>40.17</v>
      </c>
      <c r="G88" s="30">
        <f>G89</f>
        <v>23.9</v>
      </c>
      <c r="H88" s="31">
        <f t="shared" si="3"/>
        <v>59.49713716704008</v>
      </c>
    </row>
    <row r="89" spans="1:8" ht="15.75" thickBot="1">
      <c r="A89" s="55" t="s">
        <v>86</v>
      </c>
      <c r="B89" s="32" t="s">
        <v>85</v>
      </c>
      <c r="C89" s="33" t="s">
        <v>28</v>
      </c>
      <c r="D89" s="32" t="s">
        <v>18</v>
      </c>
      <c r="E89" s="32" t="s">
        <v>87</v>
      </c>
      <c r="F89" s="34">
        <v>40.17</v>
      </c>
      <c r="G89" s="35">
        <v>23.9</v>
      </c>
      <c r="H89" s="36">
        <f t="shared" si="3"/>
        <v>59.49713716704008</v>
      </c>
    </row>
    <row r="90" spans="1:8" ht="45">
      <c r="A90" s="52" t="s">
        <v>88</v>
      </c>
      <c r="B90" s="17" t="s">
        <v>89</v>
      </c>
      <c r="C90" s="18"/>
      <c r="D90" s="17"/>
      <c r="E90" s="17"/>
      <c r="F90" s="19">
        <f>F91</f>
        <v>27</v>
      </c>
      <c r="G90" s="20">
        <f>G91</f>
        <v>22</v>
      </c>
      <c r="H90" s="21">
        <f t="shared" si="3"/>
        <v>81.481481481481481</v>
      </c>
    </row>
    <row r="91" spans="1:8" ht="30">
      <c r="A91" s="54" t="s">
        <v>90</v>
      </c>
      <c r="B91" s="27" t="s">
        <v>89</v>
      </c>
      <c r="C91" s="28" t="s">
        <v>91</v>
      </c>
      <c r="D91" s="27"/>
      <c r="E91" s="27"/>
      <c r="F91" s="29">
        <f>F92+F94</f>
        <v>27</v>
      </c>
      <c r="G91" s="30">
        <f>G92+G94</f>
        <v>22</v>
      </c>
      <c r="H91" s="31">
        <f t="shared" si="3"/>
        <v>81.481481481481481</v>
      </c>
    </row>
    <row r="92" spans="1:8">
      <c r="A92" s="54" t="s">
        <v>16</v>
      </c>
      <c r="B92" s="27" t="s">
        <v>89</v>
      </c>
      <c r="C92" s="28" t="s">
        <v>92</v>
      </c>
      <c r="D92" s="27" t="s">
        <v>18</v>
      </c>
      <c r="E92" s="27" t="s">
        <v>19</v>
      </c>
      <c r="F92" s="29">
        <f>F93</f>
        <v>15</v>
      </c>
      <c r="G92" s="30">
        <f>G93</f>
        <v>10</v>
      </c>
      <c r="H92" s="31">
        <f t="shared" si="3"/>
        <v>66.666666666666671</v>
      </c>
    </row>
    <row r="93" spans="1:8">
      <c r="A93" s="54" t="s">
        <v>86</v>
      </c>
      <c r="B93" s="27" t="s">
        <v>89</v>
      </c>
      <c r="C93" s="28" t="s">
        <v>92</v>
      </c>
      <c r="D93" s="27" t="s">
        <v>18</v>
      </c>
      <c r="E93" s="27" t="s">
        <v>87</v>
      </c>
      <c r="F93" s="29">
        <v>15</v>
      </c>
      <c r="G93" s="30">
        <v>10</v>
      </c>
      <c r="H93" s="31">
        <f t="shared" si="3"/>
        <v>66.666666666666671</v>
      </c>
    </row>
    <row r="94" spans="1:8">
      <c r="A94" s="54" t="s">
        <v>16</v>
      </c>
      <c r="B94" s="27" t="s">
        <v>89</v>
      </c>
      <c r="C94" s="28" t="s">
        <v>93</v>
      </c>
      <c r="D94" s="27" t="s">
        <v>18</v>
      </c>
      <c r="E94" s="27" t="s">
        <v>19</v>
      </c>
      <c r="F94" s="29">
        <f>F95</f>
        <v>12</v>
      </c>
      <c r="G94" s="30">
        <f>G95</f>
        <v>12</v>
      </c>
      <c r="H94" s="31">
        <f t="shared" si="3"/>
        <v>100</v>
      </c>
    </row>
    <row r="95" spans="1:8" ht="15.75" thickBot="1">
      <c r="A95" s="55" t="s">
        <v>86</v>
      </c>
      <c r="B95" s="32" t="s">
        <v>89</v>
      </c>
      <c r="C95" s="33" t="s">
        <v>93</v>
      </c>
      <c r="D95" s="32" t="s">
        <v>18</v>
      </c>
      <c r="E95" s="32" t="s">
        <v>87</v>
      </c>
      <c r="F95" s="34">
        <v>12</v>
      </c>
      <c r="G95" s="35">
        <v>12</v>
      </c>
      <c r="H95" s="36">
        <f t="shared" si="3"/>
        <v>100</v>
      </c>
    </row>
    <row r="96" spans="1:8" ht="45">
      <c r="A96" s="52" t="s">
        <v>94</v>
      </c>
      <c r="B96" s="17" t="s">
        <v>95</v>
      </c>
      <c r="C96" s="18"/>
      <c r="D96" s="17"/>
      <c r="E96" s="17"/>
      <c r="F96" s="20">
        <f t="shared" ref="F96:G98" si="6">F97</f>
        <v>107.32</v>
      </c>
      <c r="G96" s="20">
        <f t="shared" si="6"/>
        <v>32.119999999999997</v>
      </c>
      <c r="H96" s="21">
        <f t="shared" si="3"/>
        <v>29.929183749534101</v>
      </c>
    </row>
    <row r="97" spans="1:8" ht="45">
      <c r="A97" s="54" t="s">
        <v>14</v>
      </c>
      <c r="B97" s="27" t="s">
        <v>95</v>
      </c>
      <c r="C97" s="28" t="s">
        <v>15</v>
      </c>
      <c r="D97" s="27"/>
      <c r="E97" s="27"/>
      <c r="F97" s="30">
        <f t="shared" si="6"/>
        <v>107.32</v>
      </c>
      <c r="G97" s="30">
        <f t="shared" si="6"/>
        <v>32.119999999999997</v>
      </c>
      <c r="H97" s="31">
        <f t="shared" si="3"/>
        <v>29.929183749534101</v>
      </c>
    </row>
    <row r="98" spans="1:8" ht="30">
      <c r="A98" s="54" t="s">
        <v>60</v>
      </c>
      <c r="B98" s="27" t="s">
        <v>95</v>
      </c>
      <c r="C98" s="28" t="s">
        <v>17</v>
      </c>
      <c r="D98" s="27" t="s">
        <v>25</v>
      </c>
      <c r="E98" s="27" t="s">
        <v>19</v>
      </c>
      <c r="F98" s="30">
        <f t="shared" si="6"/>
        <v>107.32</v>
      </c>
      <c r="G98" s="30">
        <f t="shared" si="6"/>
        <v>32.119999999999997</v>
      </c>
      <c r="H98" s="31">
        <f t="shared" si="3"/>
        <v>29.929183749534101</v>
      </c>
    </row>
    <row r="99" spans="1:8" ht="15.75" thickBot="1">
      <c r="A99" s="55" t="s">
        <v>73</v>
      </c>
      <c r="B99" s="32" t="s">
        <v>95</v>
      </c>
      <c r="C99" s="33" t="s">
        <v>17</v>
      </c>
      <c r="D99" s="32" t="s">
        <v>25</v>
      </c>
      <c r="E99" s="32" t="s">
        <v>18</v>
      </c>
      <c r="F99" s="34">
        <v>107.32</v>
      </c>
      <c r="G99" s="35">
        <v>32.119999999999997</v>
      </c>
      <c r="H99" s="36">
        <f t="shared" si="3"/>
        <v>29.929183749534101</v>
      </c>
    </row>
    <row r="100" spans="1:8" ht="30">
      <c r="A100" s="52" t="s">
        <v>96</v>
      </c>
      <c r="B100" s="17" t="s">
        <v>97</v>
      </c>
      <c r="C100" s="18"/>
      <c r="D100" s="17"/>
      <c r="E100" s="17"/>
      <c r="F100" s="20">
        <f t="shared" ref="F100:G102" si="7">F101</f>
        <v>1157</v>
      </c>
      <c r="G100" s="20">
        <f t="shared" si="7"/>
        <v>674.63</v>
      </c>
      <c r="H100" s="21">
        <f t="shared" si="3"/>
        <v>58.308556611927401</v>
      </c>
    </row>
    <row r="101" spans="1:8" ht="30">
      <c r="A101" s="54" t="s">
        <v>90</v>
      </c>
      <c r="B101" s="27" t="s">
        <v>97</v>
      </c>
      <c r="C101" s="28" t="s">
        <v>91</v>
      </c>
      <c r="D101" s="27"/>
      <c r="E101" s="27"/>
      <c r="F101" s="30">
        <f t="shared" si="7"/>
        <v>1157</v>
      </c>
      <c r="G101" s="30">
        <f t="shared" si="7"/>
        <v>674.63</v>
      </c>
      <c r="H101" s="31">
        <f t="shared" si="3"/>
        <v>58.308556611927401</v>
      </c>
    </row>
    <row r="102" spans="1:8">
      <c r="A102" s="54" t="s">
        <v>98</v>
      </c>
      <c r="B102" s="27" t="s">
        <v>97</v>
      </c>
      <c r="C102" s="28" t="s">
        <v>99</v>
      </c>
      <c r="D102" s="27" t="s">
        <v>100</v>
      </c>
      <c r="E102" s="27" t="s">
        <v>19</v>
      </c>
      <c r="F102" s="30">
        <f t="shared" si="7"/>
        <v>1157</v>
      </c>
      <c r="G102" s="30">
        <f t="shared" si="7"/>
        <v>674.63</v>
      </c>
      <c r="H102" s="31">
        <f t="shared" si="3"/>
        <v>58.308556611927401</v>
      </c>
    </row>
    <row r="103" spans="1:8" ht="15.75" thickBot="1">
      <c r="A103" s="53" t="s">
        <v>101</v>
      </c>
      <c r="B103" s="22" t="s">
        <v>97</v>
      </c>
      <c r="C103" s="23" t="s">
        <v>99</v>
      </c>
      <c r="D103" s="22" t="s">
        <v>100</v>
      </c>
      <c r="E103" s="22" t="s">
        <v>18</v>
      </c>
      <c r="F103" s="24">
        <v>1157</v>
      </c>
      <c r="G103" s="25">
        <v>674.63</v>
      </c>
      <c r="H103" s="26">
        <f t="shared" si="3"/>
        <v>58.308556611927401</v>
      </c>
    </row>
    <row r="104" spans="1:8" ht="90.75" thickBot="1">
      <c r="A104" s="52" t="s">
        <v>102</v>
      </c>
      <c r="B104" s="17" t="s">
        <v>103</v>
      </c>
      <c r="C104" s="18"/>
      <c r="D104" s="17"/>
      <c r="E104" s="17"/>
      <c r="F104" s="20">
        <f t="shared" ref="F104:G104" si="8">F105</f>
        <v>580</v>
      </c>
      <c r="G104" s="20">
        <f t="shared" si="8"/>
        <v>293.62</v>
      </c>
      <c r="H104" s="21">
        <f t="shared" si="3"/>
        <v>50.624137931034483</v>
      </c>
    </row>
    <row r="105" spans="1:8" ht="45.75" thickBot="1">
      <c r="A105" s="54" t="s">
        <v>14</v>
      </c>
      <c r="B105" s="27" t="s">
        <v>103</v>
      </c>
      <c r="C105" s="28" t="s">
        <v>15</v>
      </c>
      <c r="D105" s="27"/>
      <c r="E105" s="27"/>
      <c r="F105" s="30">
        <f>F106+F108</f>
        <v>580</v>
      </c>
      <c r="G105" s="30">
        <f>G106+G108</f>
        <v>293.62</v>
      </c>
      <c r="H105" s="21">
        <f t="shared" si="3"/>
        <v>50.624137931034483</v>
      </c>
    </row>
    <row r="106" spans="1:8" ht="30.75" thickBot="1">
      <c r="A106" s="54" t="s">
        <v>60</v>
      </c>
      <c r="B106" s="27" t="s">
        <v>103</v>
      </c>
      <c r="C106" s="28" t="s">
        <v>17</v>
      </c>
      <c r="D106" s="27" t="s">
        <v>18</v>
      </c>
      <c r="E106" s="27" t="s">
        <v>19</v>
      </c>
      <c r="F106" s="30">
        <f>F107</f>
        <v>527.6</v>
      </c>
      <c r="G106" s="30">
        <f>G107</f>
        <v>281.36</v>
      </c>
      <c r="H106" s="21">
        <f t="shared" si="3"/>
        <v>53.328278999241846</v>
      </c>
    </row>
    <row r="107" spans="1:8" ht="15.75" thickBot="1">
      <c r="A107" s="54" t="s">
        <v>73</v>
      </c>
      <c r="B107" s="27" t="s">
        <v>103</v>
      </c>
      <c r="C107" s="28" t="s">
        <v>17</v>
      </c>
      <c r="D107" s="27" t="s">
        <v>18</v>
      </c>
      <c r="E107" s="27" t="s">
        <v>87</v>
      </c>
      <c r="F107" s="30">
        <v>527.6</v>
      </c>
      <c r="G107" s="30">
        <v>281.36</v>
      </c>
      <c r="H107" s="21">
        <f t="shared" si="3"/>
        <v>53.328278999241846</v>
      </c>
    </row>
    <row r="108" spans="1:8" ht="30.75" thickBot="1">
      <c r="A108" s="54" t="s">
        <v>60</v>
      </c>
      <c r="B108" s="27" t="s">
        <v>103</v>
      </c>
      <c r="C108" s="28" t="s">
        <v>17</v>
      </c>
      <c r="D108" s="27" t="s">
        <v>25</v>
      </c>
      <c r="E108" s="27" t="s">
        <v>19</v>
      </c>
      <c r="F108" s="30">
        <f>F109</f>
        <v>52.4</v>
      </c>
      <c r="G108" s="30">
        <f>G109</f>
        <v>12.26</v>
      </c>
      <c r="H108" s="21">
        <f t="shared" si="3"/>
        <v>23.396946564885496</v>
      </c>
    </row>
    <row r="109" spans="1:8" ht="15.75" thickBot="1">
      <c r="A109" s="55" t="s">
        <v>73</v>
      </c>
      <c r="B109" s="32" t="s">
        <v>103</v>
      </c>
      <c r="C109" s="33" t="s">
        <v>17</v>
      </c>
      <c r="D109" s="32" t="s">
        <v>25</v>
      </c>
      <c r="E109" s="32" t="s">
        <v>74</v>
      </c>
      <c r="F109" s="34">
        <v>52.4</v>
      </c>
      <c r="G109" s="35">
        <v>12.26</v>
      </c>
      <c r="H109" s="21">
        <f t="shared" si="3"/>
        <v>23.396946564885496</v>
      </c>
    </row>
    <row r="110" spans="1:8" ht="45">
      <c r="A110" s="79" t="s">
        <v>104</v>
      </c>
      <c r="B110" s="80" t="s">
        <v>105</v>
      </c>
      <c r="C110" s="81"/>
      <c r="D110" s="80"/>
      <c r="E110" s="80"/>
      <c r="F110" s="82">
        <v>2.5</v>
      </c>
      <c r="G110" s="44">
        <f>G111</f>
        <v>0</v>
      </c>
      <c r="H110" s="83">
        <f t="shared" si="3"/>
        <v>0</v>
      </c>
    </row>
    <row r="111" spans="1:8" ht="45">
      <c r="A111" s="54" t="s">
        <v>14</v>
      </c>
      <c r="B111" s="27" t="s">
        <v>105</v>
      </c>
      <c r="C111" s="28" t="s">
        <v>15</v>
      </c>
      <c r="D111" s="27"/>
      <c r="E111" s="27"/>
      <c r="F111" s="29">
        <v>2.5</v>
      </c>
      <c r="G111" s="30">
        <f>G112</f>
        <v>0</v>
      </c>
      <c r="H111" s="31">
        <f t="shared" si="3"/>
        <v>0</v>
      </c>
    </row>
    <row r="112" spans="1:8" ht="30">
      <c r="A112" s="54" t="s">
        <v>60</v>
      </c>
      <c r="B112" s="27" t="s">
        <v>105</v>
      </c>
      <c r="C112" s="28" t="s">
        <v>17</v>
      </c>
      <c r="D112" s="27" t="s">
        <v>25</v>
      </c>
      <c r="E112" s="27" t="s">
        <v>19</v>
      </c>
      <c r="F112" s="29">
        <v>2.5</v>
      </c>
      <c r="G112" s="30">
        <f>G113</f>
        <v>0</v>
      </c>
      <c r="H112" s="31">
        <f t="shared" si="3"/>
        <v>0</v>
      </c>
    </row>
    <row r="113" spans="1:8" ht="15.75" thickBot="1">
      <c r="A113" s="55" t="s">
        <v>73</v>
      </c>
      <c r="B113" s="32" t="s">
        <v>105</v>
      </c>
      <c r="C113" s="33" t="s">
        <v>17</v>
      </c>
      <c r="D113" s="32" t="s">
        <v>25</v>
      </c>
      <c r="E113" s="32" t="s">
        <v>74</v>
      </c>
      <c r="F113" s="34">
        <v>2.5</v>
      </c>
      <c r="G113" s="35">
        <v>0</v>
      </c>
      <c r="H113" s="36">
        <f t="shared" si="3"/>
        <v>0</v>
      </c>
    </row>
    <row r="114" spans="1:8" ht="60">
      <c r="A114" s="52" t="s">
        <v>106</v>
      </c>
      <c r="B114" s="17" t="s">
        <v>107</v>
      </c>
      <c r="C114" s="18"/>
      <c r="D114" s="17"/>
      <c r="E114" s="17"/>
      <c r="F114" s="19">
        <v>30</v>
      </c>
      <c r="G114" s="20">
        <f>G115</f>
        <v>22.5</v>
      </c>
      <c r="H114" s="21">
        <f t="shared" si="3"/>
        <v>75</v>
      </c>
    </row>
    <row r="115" spans="1:8" ht="45">
      <c r="A115" s="54" t="s">
        <v>14</v>
      </c>
      <c r="B115" s="27" t="s">
        <v>107</v>
      </c>
      <c r="C115" s="28" t="s">
        <v>15</v>
      </c>
      <c r="D115" s="27"/>
      <c r="E115" s="27"/>
      <c r="F115" s="29">
        <v>30</v>
      </c>
      <c r="G115" s="30">
        <f>G116</f>
        <v>22.5</v>
      </c>
      <c r="H115" s="31">
        <f t="shared" si="3"/>
        <v>75</v>
      </c>
    </row>
    <row r="116" spans="1:8">
      <c r="A116" s="54" t="s">
        <v>16</v>
      </c>
      <c r="B116" s="27" t="s">
        <v>107</v>
      </c>
      <c r="C116" s="28" t="s">
        <v>17</v>
      </c>
      <c r="D116" s="27" t="s">
        <v>18</v>
      </c>
      <c r="E116" s="27" t="s">
        <v>19</v>
      </c>
      <c r="F116" s="29">
        <v>30</v>
      </c>
      <c r="G116" s="30">
        <f>G117</f>
        <v>22.5</v>
      </c>
      <c r="H116" s="31">
        <f t="shared" si="3"/>
        <v>75</v>
      </c>
    </row>
    <row r="117" spans="1:8" ht="15.75" thickBot="1">
      <c r="A117" s="55" t="s">
        <v>86</v>
      </c>
      <c r="B117" s="32" t="s">
        <v>107</v>
      </c>
      <c r="C117" s="33" t="s">
        <v>17</v>
      </c>
      <c r="D117" s="32" t="s">
        <v>18</v>
      </c>
      <c r="E117" s="32" t="s">
        <v>87</v>
      </c>
      <c r="F117" s="34">
        <v>30</v>
      </c>
      <c r="G117" s="35">
        <v>22.5</v>
      </c>
      <c r="H117" s="36">
        <f t="shared" si="3"/>
        <v>75</v>
      </c>
    </row>
    <row r="118" spans="1:8" ht="45">
      <c r="A118" s="52" t="s">
        <v>108</v>
      </c>
      <c r="B118" s="17" t="s">
        <v>109</v>
      </c>
      <c r="C118" s="18"/>
      <c r="D118" s="17"/>
      <c r="E118" s="17"/>
      <c r="F118" s="20">
        <f>F119+F122</f>
        <v>346.4</v>
      </c>
      <c r="G118" s="20">
        <f>G119+G122</f>
        <v>195.47</v>
      </c>
      <c r="H118" s="21">
        <f t="shared" si="3"/>
        <v>56.428983833718249</v>
      </c>
    </row>
    <row r="119" spans="1:8" ht="90">
      <c r="A119" s="54" t="s">
        <v>38</v>
      </c>
      <c r="B119" s="27" t="s">
        <v>109</v>
      </c>
      <c r="C119" s="28" t="s">
        <v>39</v>
      </c>
      <c r="D119" s="27"/>
      <c r="E119" s="27"/>
      <c r="F119" s="30">
        <f>F120</f>
        <v>344.9</v>
      </c>
      <c r="G119" s="30">
        <f>G120</f>
        <v>193.99</v>
      </c>
      <c r="H119" s="31">
        <f t="shared" si="3"/>
        <v>56.245288489417227</v>
      </c>
    </row>
    <row r="120" spans="1:8">
      <c r="A120" s="54" t="s">
        <v>110</v>
      </c>
      <c r="B120" s="27" t="s">
        <v>109</v>
      </c>
      <c r="C120" s="28" t="s">
        <v>40</v>
      </c>
      <c r="D120" s="27" t="s">
        <v>74</v>
      </c>
      <c r="E120" s="27" t="s">
        <v>19</v>
      </c>
      <c r="F120" s="29">
        <v>344.9</v>
      </c>
      <c r="G120" s="30">
        <f>G121</f>
        <v>193.99</v>
      </c>
      <c r="H120" s="31">
        <f t="shared" si="3"/>
        <v>56.245288489417227</v>
      </c>
    </row>
    <row r="121" spans="1:8">
      <c r="A121" s="54" t="s">
        <v>111</v>
      </c>
      <c r="B121" s="27" t="s">
        <v>109</v>
      </c>
      <c r="C121" s="28" t="s">
        <v>40</v>
      </c>
      <c r="D121" s="27" t="s">
        <v>74</v>
      </c>
      <c r="E121" s="27" t="s">
        <v>112</v>
      </c>
      <c r="F121" s="29">
        <v>344.9</v>
      </c>
      <c r="G121" s="30">
        <v>193.99</v>
      </c>
      <c r="H121" s="31">
        <f t="shared" si="3"/>
        <v>56.245288489417227</v>
      </c>
    </row>
    <row r="122" spans="1:8" ht="45">
      <c r="A122" s="54" t="s">
        <v>14</v>
      </c>
      <c r="B122" s="27" t="s">
        <v>109</v>
      </c>
      <c r="C122" s="28" t="s">
        <v>15</v>
      </c>
      <c r="D122" s="27"/>
      <c r="E122" s="27"/>
      <c r="F122" s="29">
        <v>1.5</v>
      </c>
      <c r="G122" s="30">
        <f>G123</f>
        <v>1.48</v>
      </c>
      <c r="H122" s="31">
        <f t="shared" si="3"/>
        <v>98.666666666666671</v>
      </c>
    </row>
    <row r="123" spans="1:8">
      <c r="A123" s="54" t="s">
        <v>110</v>
      </c>
      <c r="B123" s="27" t="s">
        <v>109</v>
      </c>
      <c r="C123" s="28" t="s">
        <v>17</v>
      </c>
      <c r="D123" s="27" t="s">
        <v>74</v>
      </c>
      <c r="E123" s="27" t="s">
        <v>19</v>
      </c>
      <c r="F123" s="29">
        <v>1.5</v>
      </c>
      <c r="G123" s="30">
        <f>G124</f>
        <v>1.48</v>
      </c>
      <c r="H123" s="31">
        <f t="shared" si="3"/>
        <v>98.666666666666671</v>
      </c>
    </row>
    <row r="124" spans="1:8" ht="15.75" thickBot="1">
      <c r="A124" s="55" t="s">
        <v>111</v>
      </c>
      <c r="B124" s="32" t="s">
        <v>109</v>
      </c>
      <c r="C124" s="33" t="s">
        <v>17</v>
      </c>
      <c r="D124" s="32" t="s">
        <v>74</v>
      </c>
      <c r="E124" s="32" t="s">
        <v>112</v>
      </c>
      <c r="F124" s="34">
        <v>1.5</v>
      </c>
      <c r="G124" s="35">
        <v>1.48</v>
      </c>
      <c r="H124" s="36">
        <f t="shared" si="3"/>
        <v>98.666666666666671</v>
      </c>
    </row>
    <row r="125" spans="1:8">
      <c r="A125" s="56" t="s">
        <v>113</v>
      </c>
      <c r="B125" s="37" t="s">
        <v>114</v>
      </c>
      <c r="C125" s="38"/>
      <c r="D125" s="37"/>
      <c r="E125" s="37"/>
      <c r="F125" s="39">
        <f>F126</f>
        <v>129634.82999999999</v>
      </c>
      <c r="G125" s="39">
        <f>G126</f>
        <v>79430.67</v>
      </c>
      <c r="H125" s="39">
        <f t="shared" si="3"/>
        <v>61.272630202855211</v>
      </c>
    </row>
    <row r="126" spans="1:8" ht="99.75">
      <c r="A126" s="50" t="s">
        <v>115</v>
      </c>
      <c r="B126" s="12" t="s">
        <v>116</v>
      </c>
      <c r="C126" s="9"/>
      <c r="D126" s="12"/>
      <c r="E126" s="12"/>
      <c r="F126" s="13">
        <f>F127+F146+F294</f>
        <v>129634.82999999999</v>
      </c>
      <c r="G126" s="13">
        <f>G127+G146+G294</f>
        <v>79430.67</v>
      </c>
      <c r="H126" s="13">
        <f t="shared" si="3"/>
        <v>61.272630202855211</v>
      </c>
    </row>
    <row r="127" spans="1:8" ht="25.5">
      <c r="A127" s="50" t="s">
        <v>117</v>
      </c>
      <c r="B127" s="12" t="s">
        <v>118</v>
      </c>
      <c r="C127" s="9"/>
      <c r="D127" s="12"/>
      <c r="E127" s="12"/>
      <c r="F127" s="13">
        <f>F128+F133</f>
        <v>11891.21</v>
      </c>
      <c r="G127" s="13">
        <f>G128+G133</f>
        <v>3100</v>
      </c>
      <c r="H127" s="13">
        <f t="shared" si="3"/>
        <v>26.069676677142194</v>
      </c>
    </row>
    <row r="128" spans="1:8" ht="29.25" thickBot="1">
      <c r="A128" s="51" t="s">
        <v>119</v>
      </c>
      <c r="B128" s="14" t="s">
        <v>120</v>
      </c>
      <c r="C128" s="15"/>
      <c r="D128" s="14"/>
      <c r="E128" s="14"/>
      <c r="F128" s="16">
        <f t="shared" ref="F128:G131" si="9">F129</f>
        <v>8791.2099999999991</v>
      </c>
      <c r="G128" s="16">
        <f t="shared" si="9"/>
        <v>0</v>
      </c>
      <c r="H128" s="16">
        <f t="shared" si="3"/>
        <v>0</v>
      </c>
    </row>
    <row r="129" spans="1:8" ht="30">
      <c r="A129" s="52" t="s">
        <v>121</v>
      </c>
      <c r="B129" s="17" t="s">
        <v>122</v>
      </c>
      <c r="C129" s="18"/>
      <c r="D129" s="17"/>
      <c r="E129" s="17"/>
      <c r="F129" s="20">
        <f t="shared" si="9"/>
        <v>8791.2099999999991</v>
      </c>
      <c r="G129" s="20">
        <f t="shared" si="9"/>
        <v>0</v>
      </c>
      <c r="H129" s="21">
        <f t="shared" si="3"/>
        <v>0</v>
      </c>
    </row>
    <row r="130" spans="1:8" ht="45">
      <c r="A130" s="54" t="s">
        <v>14</v>
      </c>
      <c r="B130" s="27" t="s">
        <v>122</v>
      </c>
      <c r="C130" s="28" t="s">
        <v>15</v>
      </c>
      <c r="D130" s="27"/>
      <c r="E130" s="27"/>
      <c r="F130" s="30">
        <f t="shared" si="9"/>
        <v>8791.2099999999991</v>
      </c>
      <c r="G130" s="30">
        <f t="shared" si="9"/>
        <v>0</v>
      </c>
      <c r="H130" s="31">
        <f t="shared" si="3"/>
        <v>0</v>
      </c>
    </row>
    <row r="131" spans="1:8" ht="30">
      <c r="A131" s="54" t="s">
        <v>60</v>
      </c>
      <c r="B131" s="27" t="s">
        <v>122</v>
      </c>
      <c r="C131" s="28" t="s">
        <v>17</v>
      </c>
      <c r="D131" s="27" t="s">
        <v>25</v>
      </c>
      <c r="E131" s="27" t="s">
        <v>19</v>
      </c>
      <c r="F131" s="30">
        <f t="shared" si="9"/>
        <v>8791.2099999999991</v>
      </c>
      <c r="G131" s="30">
        <f t="shared" si="9"/>
        <v>0</v>
      </c>
      <c r="H131" s="31">
        <f t="shared" si="3"/>
        <v>0</v>
      </c>
    </row>
    <row r="132" spans="1:8" ht="15.75" thickBot="1">
      <c r="A132" s="55" t="s">
        <v>123</v>
      </c>
      <c r="B132" s="32" t="s">
        <v>122</v>
      </c>
      <c r="C132" s="33" t="s">
        <v>17</v>
      </c>
      <c r="D132" s="32" t="s">
        <v>25</v>
      </c>
      <c r="E132" s="32" t="s">
        <v>112</v>
      </c>
      <c r="F132" s="34">
        <v>8791.2099999999991</v>
      </c>
      <c r="G132" s="35">
        <v>0</v>
      </c>
      <c r="H132" s="36">
        <f t="shared" si="3"/>
        <v>0</v>
      </c>
    </row>
    <row r="133" spans="1:8" ht="43.5" thickBot="1">
      <c r="A133" s="57" t="s">
        <v>124</v>
      </c>
      <c r="B133" s="40" t="s">
        <v>125</v>
      </c>
      <c r="C133" s="41"/>
      <c r="D133" s="40"/>
      <c r="E133" s="40"/>
      <c r="F133" s="42">
        <f>F134+F138+F142</f>
        <v>3100</v>
      </c>
      <c r="G133" s="42">
        <f>G134+G138+G142</f>
        <v>3100</v>
      </c>
      <c r="H133" s="43">
        <f t="shared" si="3"/>
        <v>100</v>
      </c>
    </row>
    <row r="134" spans="1:8" ht="30">
      <c r="A134" s="61" t="s">
        <v>126</v>
      </c>
      <c r="B134" s="62" t="s">
        <v>235</v>
      </c>
      <c r="C134" s="63"/>
      <c r="D134" s="62"/>
      <c r="E134" s="62"/>
      <c r="F134" s="64">
        <f t="shared" ref="F134:G136" si="10">F135</f>
        <v>2077</v>
      </c>
      <c r="G134" s="64">
        <f t="shared" si="10"/>
        <v>2077</v>
      </c>
      <c r="H134" s="65">
        <f t="shared" ref="H134:H137" si="11">G134*100/F134</f>
        <v>100</v>
      </c>
    </row>
    <row r="135" spans="1:8" ht="45">
      <c r="A135" s="66" t="s">
        <v>128</v>
      </c>
      <c r="B135" s="67" t="s">
        <v>235</v>
      </c>
      <c r="C135" s="68" t="s">
        <v>129</v>
      </c>
      <c r="D135" s="67"/>
      <c r="E135" s="67"/>
      <c r="F135" s="69">
        <f t="shared" si="10"/>
        <v>2077</v>
      </c>
      <c r="G135" s="69">
        <f t="shared" si="10"/>
        <v>2077</v>
      </c>
      <c r="H135" s="70">
        <f t="shared" si="11"/>
        <v>100</v>
      </c>
    </row>
    <row r="136" spans="1:8" ht="30">
      <c r="A136" s="66" t="s">
        <v>60</v>
      </c>
      <c r="B136" s="67" t="s">
        <v>235</v>
      </c>
      <c r="C136" s="68" t="s">
        <v>130</v>
      </c>
      <c r="D136" s="67" t="s">
        <v>25</v>
      </c>
      <c r="E136" s="67" t="s">
        <v>19</v>
      </c>
      <c r="F136" s="69">
        <f t="shared" si="10"/>
        <v>2077</v>
      </c>
      <c r="G136" s="69">
        <f t="shared" si="10"/>
        <v>2077</v>
      </c>
      <c r="H136" s="70">
        <f t="shared" si="11"/>
        <v>100</v>
      </c>
    </row>
    <row r="137" spans="1:8" ht="15.75" thickBot="1">
      <c r="A137" s="71" t="s">
        <v>62</v>
      </c>
      <c r="B137" s="72" t="s">
        <v>235</v>
      </c>
      <c r="C137" s="73" t="s">
        <v>130</v>
      </c>
      <c r="D137" s="72" t="s">
        <v>25</v>
      </c>
      <c r="E137" s="72" t="s">
        <v>18</v>
      </c>
      <c r="F137" s="74">
        <v>2077</v>
      </c>
      <c r="G137" s="75">
        <v>2077</v>
      </c>
      <c r="H137" s="76">
        <f t="shared" si="11"/>
        <v>100</v>
      </c>
    </row>
    <row r="138" spans="1:8" ht="30">
      <c r="A138" s="61" t="s">
        <v>126</v>
      </c>
      <c r="B138" s="62" t="s">
        <v>236</v>
      </c>
      <c r="C138" s="63"/>
      <c r="D138" s="62"/>
      <c r="E138" s="62"/>
      <c r="F138" s="64">
        <f t="shared" ref="F138:G140" si="12">F139</f>
        <v>868</v>
      </c>
      <c r="G138" s="64">
        <f t="shared" si="12"/>
        <v>868</v>
      </c>
      <c r="H138" s="65">
        <f t="shared" ref="H138:H141" si="13">G138*100/F138</f>
        <v>100</v>
      </c>
    </row>
    <row r="139" spans="1:8" ht="45">
      <c r="A139" s="66" t="s">
        <v>128</v>
      </c>
      <c r="B139" s="67" t="s">
        <v>236</v>
      </c>
      <c r="C139" s="68" t="s">
        <v>129</v>
      </c>
      <c r="D139" s="67"/>
      <c r="E139" s="67"/>
      <c r="F139" s="69">
        <f t="shared" si="12"/>
        <v>868</v>
      </c>
      <c r="G139" s="69">
        <f t="shared" si="12"/>
        <v>868</v>
      </c>
      <c r="H139" s="70">
        <f t="shared" si="13"/>
        <v>100</v>
      </c>
    </row>
    <row r="140" spans="1:8" ht="30">
      <c r="A140" s="66" t="s">
        <v>60</v>
      </c>
      <c r="B140" s="67" t="s">
        <v>236</v>
      </c>
      <c r="C140" s="68" t="s">
        <v>130</v>
      </c>
      <c r="D140" s="67" t="s">
        <v>25</v>
      </c>
      <c r="E140" s="67" t="s">
        <v>19</v>
      </c>
      <c r="F140" s="69">
        <f t="shared" si="12"/>
        <v>868</v>
      </c>
      <c r="G140" s="69">
        <f t="shared" si="12"/>
        <v>868</v>
      </c>
      <c r="H140" s="70">
        <f t="shared" si="13"/>
        <v>100</v>
      </c>
    </row>
    <row r="141" spans="1:8" ht="15.75" thickBot="1">
      <c r="A141" s="71" t="s">
        <v>62</v>
      </c>
      <c r="B141" s="72" t="s">
        <v>236</v>
      </c>
      <c r="C141" s="73" t="s">
        <v>130</v>
      </c>
      <c r="D141" s="72" t="s">
        <v>25</v>
      </c>
      <c r="E141" s="72" t="s">
        <v>18</v>
      </c>
      <c r="F141" s="74">
        <v>868</v>
      </c>
      <c r="G141" s="75">
        <v>868</v>
      </c>
      <c r="H141" s="76">
        <f t="shared" si="13"/>
        <v>100</v>
      </c>
    </row>
    <row r="142" spans="1:8" ht="30">
      <c r="A142" s="61" t="s">
        <v>126</v>
      </c>
      <c r="B142" s="62" t="s">
        <v>127</v>
      </c>
      <c r="C142" s="63"/>
      <c r="D142" s="62"/>
      <c r="E142" s="62"/>
      <c r="F142" s="77">
        <f t="shared" ref="F142:G144" si="14">F143</f>
        <v>155</v>
      </c>
      <c r="G142" s="64">
        <f t="shared" si="14"/>
        <v>155</v>
      </c>
      <c r="H142" s="65">
        <f t="shared" si="3"/>
        <v>100</v>
      </c>
    </row>
    <row r="143" spans="1:8" ht="45">
      <c r="A143" s="66" t="s">
        <v>128</v>
      </c>
      <c r="B143" s="67" t="s">
        <v>127</v>
      </c>
      <c r="C143" s="68" t="s">
        <v>129</v>
      </c>
      <c r="D143" s="67"/>
      <c r="E143" s="67"/>
      <c r="F143" s="78">
        <f t="shared" si="14"/>
        <v>155</v>
      </c>
      <c r="G143" s="69">
        <f t="shared" si="14"/>
        <v>155</v>
      </c>
      <c r="H143" s="70">
        <f t="shared" si="3"/>
        <v>100</v>
      </c>
    </row>
    <row r="144" spans="1:8" ht="30">
      <c r="A144" s="66" t="s">
        <v>60</v>
      </c>
      <c r="B144" s="67" t="s">
        <v>127</v>
      </c>
      <c r="C144" s="68" t="s">
        <v>130</v>
      </c>
      <c r="D144" s="67" t="s">
        <v>25</v>
      </c>
      <c r="E144" s="67" t="s">
        <v>19</v>
      </c>
      <c r="F144" s="78">
        <f t="shared" si="14"/>
        <v>155</v>
      </c>
      <c r="G144" s="69">
        <f t="shared" si="14"/>
        <v>155</v>
      </c>
      <c r="H144" s="70">
        <f t="shared" si="3"/>
        <v>100</v>
      </c>
    </row>
    <row r="145" spans="1:8" ht="15.75" thickBot="1">
      <c r="A145" s="71" t="s">
        <v>62</v>
      </c>
      <c r="B145" s="72" t="s">
        <v>127</v>
      </c>
      <c r="C145" s="73" t="s">
        <v>130</v>
      </c>
      <c r="D145" s="72" t="s">
        <v>25</v>
      </c>
      <c r="E145" s="72" t="s">
        <v>18</v>
      </c>
      <c r="F145" s="74">
        <v>155</v>
      </c>
      <c r="G145" s="75">
        <v>155</v>
      </c>
      <c r="H145" s="76">
        <f t="shared" si="3"/>
        <v>100</v>
      </c>
    </row>
    <row r="146" spans="1:8" ht="25.5">
      <c r="A146" s="56" t="s">
        <v>131</v>
      </c>
      <c r="B146" s="37" t="s">
        <v>132</v>
      </c>
      <c r="C146" s="38"/>
      <c r="D146" s="37"/>
      <c r="E146" s="37"/>
      <c r="F146" s="39">
        <f>F147+F156+F165+F230+F256+F269</f>
        <v>107201.04999999999</v>
      </c>
      <c r="G146" s="39">
        <f>G147+G156+G165+G230+G256+G269</f>
        <v>66596.2</v>
      </c>
      <c r="H146" s="39">
        <f t="shared" si="3"/>
        <v>62.122712417462338</v>
      </c>
    </row>
    <row r="147" spans="1:8" ht="43.5" thickBot="1">
      <c r="A147" s="51" t="s">
        <v>133</v>
      </c>
      <c r="B147" s="14" t="s">
        <v>134</v>
      </c>
      <c r="C147" s="15"/>
      <c r="D147" s="14"/>
      <c r="E147" s="14"/>
      <c r="F147" s="16">
        <f>F148+F152</f>
        <v>613.78</v>
      </c>
      <c r="G147" s="16">
        <f>G148+G152</f>
        <v>109.5</v>
      </c>
      <c r="H147" s="16">
        <f t="shared" si="3"/>
        <v>17.84026850011405</v>
      </c>
    </row>
    <row r="148" spans="1:8" ht="45">
      <c r="A148" s="52" t="s">
        <v>135</v>
      </c>
      <c r="B148" s="17" t="s">
        <v>136</v>
      </c>
      <c r="C148" s="18"/>
      <c r="D148" s="17"/>
      <c r="E148" s="17"/>
      <c r="F148" s="20">
        <f t="shared" ref="F148:G150" si="15">F149</f>
        <v>603.78</v>
      </c>
      <c r="G148" s="20">
        <f t="shared" si="15"/>
        <v>105</v>
      </c>
      <c r="H148" s="21">
        <f t="shared" si="3"/>
        <v>17.390440226572593</v>
      </c>
    </row>
    <row r="149" spans="1:8" ht="45">
      <c r="A149" s="54" t="s">
        <v>14</v>
      </c>
      <c r="B149" s="27" t="s">
        <v>136</v>
      </c>
      <c r="C149" s="28" t="s">
        <v>15</v>
      </c>
      <c r="D149" s="27"/>
      <c r="E149" s="27"/>
      <c r="F149" s="30">
        <f t="shared" si="15"/>
        <v>603.78</v>
      </c>
      <c r="G149" s="30">
        <f t="shared" si="15"/>
        <v>105</v>
      </c>
      <c r="H149" s="31">
        <f t="shared" si="3"/>
        <v>17.390440226572593</v>
      </c>
    </row>
    <row r="150" spans="1:8">
      <c r="A150" s="54" t="s">
        <v>16</v>
      </c>
      <c r="B150" s="27" t="s">
        <v>136</v>
      </c>
      <c r="C150" s="28" t="s">
        <v>17</v>
      </c>
      <c r="D150" s="27" t="s">
        <v>18</v>
      </c>
      <c r="E150" s="27" t="s">
        <v>19</v>
      </c>
      <c r="F150" s="30">
        <f t="shared" si="15"/>
        <v>603.78</v>
      </c>
      <c r="G150" s="30">
        <f t="shared" si="15"/>
        <v>105</v>
      </c>
      <c r="H150" s="31">
        <f t="shared" ref="H150:H216" si="16">G150*100/F150</f>
        <v>17.390440226572593</v>
      </c>
    </row>
    <row r="151" spans="1:8" ht="15.75" thickBot="1">
      <c r="A151" s="55" t="s">
        <v>86</v>
      </c>
      <c r="B151" s="32" t="s">
        <v>136</v>
      </c>
      <c r="C151" s="33" t="s">
        <v>17</v>
      </c>
      <c r="D151" s="32" t="s">
        <v>18</v>
      </c>
      <c r="E151" s="32" t="s">
        <v>87</v>
      </c>
      <c r="F151" s="34">
        <v>603.78</v>
      </c>
      <c r="G151" s="35">
        <v>105</v>
      </c>
      <c r="H151" s="36">
        <f t="shared" si="16"/>
        <v>17.390440226572593</v>
      </c>
    </row>
    <row r="152" spans="1:8" ht="30">
      <c r="A152" s="52" t="s">
        <v>137</v>
      </c>
      <c r="B152" s="17" t="s">
        <v>138</v>
      </c>
      <c r="C152" s="18"/>
      <c r="D152" s="17"/>
      <c r="E152" s="17"/>
      <c r="F152" s="19">
        <v>10</v>
      </c>
      <c r="G152" s="20">
        <f>G153</f>
        <v>4.5</v>
      </c>
      <c r="H152" s="21">
        <f t="shared" si="16"/>
        <v>45</v>
      </c>
    </row>
    <row r="153" spans="1:8" ht="45">
      <c r="A153" s="54" t="s">
        <v>14</v>
      </c>
      <c r="B153" s="27" t="s">
        <v>138</v>
      </c>
      <c r="C153" s="28" t="s">
        <v>15</v>
      </c>
      <c r="D153" s="27"/>
      <c r="E153" s="27"/>
      <c r="F153" s="29">
        <v>10</v>
      </c>
      <c r="G153" s="30">
        <f>G154</f>
        <v>4.5</v>
      </c>
      <c r="H153" s="31">
        <f t="shared" si="16"/>
        <v>45</v>
      </c>
    </row>
    <row r="154" spans="1:8">
      <c r="A154" s="54" t="s">
        <v>139</v>
      </c>
      <c r="B154" s="27" t="s">
        <v>138</v>
      </c>
      <c r="C154" s="28" t="s">
        <v>17</v>
      </c>
      <c r="D154" s="27" t="s">
        <v>21</v>
      </c>
      <c r="E154" s="27" t="s">
        <v>19</v>
      </c>
      <c r="F154" s="29">
        <v>10</v>
      </c>
      <c r="G154" s="30">
        <f>G155</f>
        <v>4.5</v>
      </c>
      <c r="H154" s="31">
        <f t="shared" si="16"/>
        <v>45</v>
      </c>
    </row>
    <row r="155" spans="1:8" ht="30.75" thickBot="1">
      <c r="A155" s="55" t="s">
        <v>140</v>
      </c>
      <c r="B155" s="32" t="s">
        <v>138</v>
      </c>
      <c r="C155" s="33" t="s">
        <v>17</v>
      </c>
      <c r="D155" s="32" t="s">
        <v>21</v>
      </c>
      <c r="E155" s="32" t="s">
        <v>141</v>
      </c>
      <c r="F155" s="34">
        <v>10</v>
      </c>
      <c r="G155" s="35">
        <v>4.5</v>
      </c>
      <c r="H155" s="36">
        <f t="shared" si="16"/>
        <v>45</v>
      </c>
    </row>
    <row r="156" spans="1:8" ht="29.25" thickBot="1">
      <c r="A156" s="57" t="s">
        <v>142</v>
      </c>
      <c r="B156" s="40" t="s">
        <v>143</v>
      </c>
      <c r="C156" s="41"/>
      <c r="D156" s="40"/>
      <c r="E156" s="40"/>
      <c r="F156" s="43">
        <f>F157+F161</f>
        <v>520</v>
      </c>
      <c r="G156" s="43">
        <f>G157+G161</f>
        <v>0</v>
      </c>
      <c r="H156" s="43">
        <f t="shared" si="16"/>
        <v>0</v>
      </c>
    </row>
    <row r="157" spans="1:8" ht="30">
      <c r="A157" s="52" t="s">
        <v>144</v>
      </c>
      <c r="B157" s="17" t="s">
        <v>145</v>
      </c>
      <c r="C157" s="18"/>
      <c r="D157" s="17"/>
      <c r="E157" s="17"/>
      <c r="F157" s="19">
        <f t="shared" ref="F157:G159" si="17">F158</f>
        <v>500</v>
      </c>
      <c r="G157" s="20">
        <f t="shared" si="17"/>
        <v>0</v>
      </c>
      <c r="H157" s="21">
        <f t="shared" si="16"/>
        <v>0</v>
      </c>
    </row>
    <row r="158" spans="1:8" ht="45">
      <c r="A158" s="54" t="s">
        <v>14</v>
      </c>
      <c r="B158" s="27" t="s">
        <v>145</v>
      </c>
      <c r="C158" s="28" t="s">
        <v>15</v>
      </c>
      <c r="D158" s="27"/>
      <c r="E158" s="27"/>
      <c r="F158" s="29">
        <f t="shared" si="17"/>
        <v>500</v>
      </c>
      <c r="G158" s="30">
        <f t="shared" si="17"/>
        <v>0</v>
      </c>
      <c r="H158" s="31">
        <f t="shared" si="16"/>
        <v>0</v>
      </c>
    </row>
    <row r="159" spans="1:8" ht="45">
      <c r="A159" s="54" t="s">
        <v>146</v>
      </c>
      <c r="B159" s="27" t="s">
        <v>145</v>
      </c>
      <c r="C159" s="28" t="s">
        <v>17</v>
      </c>
      <c r="D159" s="27" t="s">
        <v>112</v>
      </c>
      <c r="E159" s="27" t="s">
        <v>19</v>
      </c>
      <c r="F159" s="29">
        <f t="shared" si="17"/>
        <v>500</v>
      </c>
      <c r="G159" s="30">
        <f t="shared" si="17"/>
        <v>0</v>
      </c>
      <c r="H159" s="31">
        <f t="shared" si="16"/>
        <v>0</v>
      </c>
    </row>
    <row r="160" spans="1:8" ht="45.75" thickBot="1">
      <c r="A160" s="55" t="s">
        <v>147</v>
      </c>
      <c r="B160" s="32" t="s">
        <v>145</v>
      </c>
      <c r="C160" s="33" t="s">
        <v>17</v>
      </c>
      <c r="D160" s="32" t="s">
        <v>112</v>
      </c>
      <c r="E160" s="32" t="s">
        <v>148</v>
      </c>
      <c r="F160" s="34">
        <v>500</v>
      </c>
      <c r="G160" s="35">
        <v>0</v>
      </c>
      <c r="H160" s="36">
        <f t="shared" si="16"/>
        <v>0</v>
      </c>
    </row>
    <row r="161" spans="1:8">
      <c r="A161" s="52" t="s">
        <v>149</v>
      </c>
      <c r="B161" s="17" t="s">
        <v>150</v>
      </c>
      <c r="C161" s="18"/>
      <c r="D161" s="17"/>
      <c r="E161" s="17"/>
      <c r="F161" s="19">
        <v>20</v>
      </c>
      <c r="G161" s="20">
        <f>G162</f>
        <v>0</v>
      </c>
      <c r="H161" s="21">
        <f t="shared" si="16"/>
        <v>0</v>
      </c>
    </row>
    <row r="162" spans="1:8" ht="45">
      <c r="A162" s="54" t="s">
        <v>14</v>
      </c>
      <c r="B162" s="27" t="s">
        <v>150</v>
      </c>
      <c r="C162" s="28" t="s">
        <v>15</v>
      </c>
      <c r="D162" s="27"/>
      <c r="E162" s="27"/>
      <c r="F162" s="29">
        <v>20</v>
      </c>
      <c r="G162" s="30">
        <f>G163</f>
        <v>0</v>
      </c>
      <c r="H162" s="31">
        <f t="shared" si="16"/>
        <v>0</v>
      </c>
    </row>
    <row r="163" spans="1:8" ht="45">
      <c r="A163" s="54" t="s">
        <v>146</v>
      </c>
      <c r="B163" s="27" t="s">
        <v>150</v>
      </c>
      <c r="C163" s="28" t="s">
        <v>17</v>
      </c>
      <c r="D163" s="27" t="s">
        <v>112</v>
      </c>
      <c r="E163" s="27" t="s">
        <v>19</v>
      </c>
      <c r="F163" s="29">
        <v>20</v>
      </c>
      <c r="G163" s="30">
        <f>G164</f>
        <v>0</v>
      </c>
      <c r="H163" s="31">
        <f t="shared" si="16"/>
        <v>0</v>
      </c>
    </row>
    <row r="164" spans="1:8" ht="45.75" thickBot="1">
      <c r="A164" s="55" t="s">
        <v>147</v>
      </c>
      <c r="B164" s="32" t="s">
        <v>150</v>
      </c>
      <c r="C164" s="33" t="s">
        <v>17</v>
      </c>
      <c r="D164" s="32" t="s">
        <v>112</v>
      </c>
      <c r="E164" s="32" t="s">
        <v>148</v>
      </c>
      <c r="F164" s="34">
        <v>20</v>
      </c>
      <c r="G164" s="35">
        <v>0</v>
      </c>
      <c r="H164" s="36">
        <f t="shared" si="16"/>
        <v>0</v>
      </c>
    </row>
    <row r="165" spans="1:8" ht="57.75" thickBot="1">
      <c r="A165" s="57" t="s">
        <v>151</v>
      </c>
      <c r="B165" s="40" t="s">
        <v>152</v>
      </c>
      <c r="C165" s="41"/>
      <c r="D165" s="40"/>
      <c r="E165" s="40"/>
      <c r="F165" s="43">
        <f>F166+F179+F186+F190+F194+F198+F202+F206+F210+F214+F218+F222+F226</f>
        <v>58554.27</v>
      </c>
      <c r="G165" s="43">
        <f>G166+G179+G186+G190+G194+G198+G202+G206+G210+G214+G218+G222+G226</f>
        <v>30765.5</v>
      </c>
      <c r="H165" s="43">
        <f t="shared" si="16"/>
        <v>52.541855615312087</v>
      </c>
    </row>
    <row r="166" spans="1:8" ht="30">
      <c r="A166" s="52" t="s">
        <v>153</v>
      </c>
      <c r="B166" s="17" t="s">
        <v>154</v>
      </c>
      <c r="C166" s="18"/>
      <c r="D166" s="17"/>
      <c r="E166" s="17"/>
      <c r="F166" s="20">
        <f>F167+F170+F176</f>
        <v>26122.409999999996</v>
      </c>
      <c r="G166" s="20">
        <f>G167+G170+G176</f>
        <v>20121.509999999998</v>
      </c>
      <c r="H166" s="21">
        <f t="shared" si="16"/>
        <v>77.027770408626154</v>
      </c>
    </row>
    <row r="167" spans="1:8" ht="90">
      <c r="A167" s="54" t="s">
        <v>38</v>
      </c>
      <c r="B167" s="27" t="s">
        <v>154</v>
      </c>
      <c r="C167" s="28" t="s">
        <v>39</v>
      </c>
      <c r="D167" s="27"/>
      <c r="E167" s="27"/>
      <c r="F167" s="30">
        <f>F168</f>
        <v>11380.9</v>
      </c>
      <c r="G167" s="30">
        <f>G168</f>
        <v>7568.58</v>
      </c>
      <c r="H167" s="31">
        <f t="shared" si="16"/>
        <v>66.502473442346385</v>
      </c>
    </row>
    <row r="168" spans="1:8" ht="30">
      <c r="A168" s="54" t="s">
        <v>60</v>
      </c>
      <c r="B168" s="27" t="s">
        <v>154</v>
      </c>
      <c r="C168" s="28" t="s">
        <v>155</v>
      </c>
      <c r="D168" s="27" t="s">
        <v>25</v>
      </c>
      <c r="E168" s="27" t="s">
        <v>19</v>
      </c>
      <c r="F168" s="30">
        <f>F169</f>
        <v>11380.9</v>
      </c>
      <c r="G168" s="30">
        <f>G169</f>
        <v>7568.58</v>
      </c>
      <c r="H168" s="31">
        <f t="shared" si="16"/>
        <v>66.502473442346385</v>
      </c>
    </row>
    <row r="169" spans="1:8" ht="30">
      <c r="A169" s="54" t="s">
        <v>156</v>
      </c>
      <c r="B169" s="27" t="s">
        <v>154</v>
      </c>
      <c r="C169" s="28" t="s">
        <v>155</v>
      </c>
      <c r="D169" s="27" t="s">
        <v>25</v>
      </c>
      <c r="E169" s="27" t="s">
        <v>25</v>
      </c>
      <c r="F169" s="29">
        <v>11380.9</v>
      </c>
      <c r="G169" s="30">
        <v>7568.58</v>
      </c>
      <c r="H169" s="31">
        <f t="shared" si="16"/>
        <v>66.502473442346385</v>
      </c>
    </row>
    <row r="170" spans="1:8" ht="45">
      <c r="A170" s="66" t="s">
        <v>14</v>
      </c>
      <c r="B170" s="67" t="s">
        <v>154</v>
      </c>
      <c r="C170" s="68" t="s">
        <v>15</v>
      </c>
      <c r="D170" s="67"/>
      <c r="E170" s="67"/>
      <c r="F170" s="69">
        <f>F171+F174</f>
        <v>14734.509999999998</v>
      </c>
      <c r="G170" s="69">
        <f>G171+G174</f>
        <v>12547.91</v>
      </c>
      <c r="H170" s="70">
        <f t="shared" si="16"/>
        <v>85.160008714236184</v>
      </c>
    </row>
    <row r="171" spans="1:8" ht="30">
      <c r="A171" s="54" t="s">
        <v>60</v>
      </c>
      <c r="B171" s="27" t="s">
        <v>154</v>
      </c>
      <c r="C171" s="28" t="s">
        <v>17</v>
      </c>
      <c r="D171" s="27" t="s">
        <v>25</v>
      </c>
      <c r="E171" s="27" t="s">
        <v>19</v>
      </c>
      <c r="F171" s="30">
        <f>F172+F173</f>
        <v>14728.509999999998</v>
      </c>
      <c r="G171" s="30">
        <f>G172+G173</f>
        <v>12541.91</v>
      </c>
      <c r="H171" s="31">
        <f t="shared" si="16"/>
        <v>85.153963299749947</v>
      </c>
    </row>
    <row r="172" spans="1:8">
      <c r="A172" s="54" t="s">
        <v>73</v>
      </c>
      <c r="B172" s="27" t="s">
        <v>154</v>
      </c>
      <c r="C172" s="28" t="s">
        <v>17</v>
      </c>
      <c r="D172" s="27" t="s">
        <v>25</v>
      </c>
      <c r="E172" s="27" t="s">
        <v>74</v>
      </c>
      <c r="F172" s="29">
        <v>10728.55</v>
      </c>
      <c r="G172" s="30">
        <v>10447.5</v>
      </c>
      <c r="H172" s="31">
        <f t="shared" si="16"/>
        <v>97.380354288324156</v>
      </c>
    </row>
    <row r="173" spans="1:8" ht="30">
      <c r="A173" s="54" t="s">
        <v>156</v>
      </c>
      <c r="B173" s="27" t="s">
        <v>154</v>
      </c>
      <c r="C173" s="28" t="s">
        <v>17</v>
      </c>
      <c r="D173" s="27" t="s">
        <v>25</v>
      </c>
      <c r="E173" s="27" t="s">
        <v>25</v>
      </c>
      <c r="F173" s="29">
        <v>3999.96</v>
      </c>
      <c r="G173" s="30">
        <v>2094.41</v>
      </c>
      <c r="H173" s="31">
        <f t="shared" si="16"/>
        <v>52.360773607736078</v>
      </c>
    </row>
    <row r="174" spans="1:8">
      <c r="A174" s="54" t="s">
        <v>22</v>
      </c>
      <c r="B174" s="27" t="s">
        <v>154</v>
      </c>
      <c r="C174" s="28" t="s">
        <v>17</v>
      </c>
      <c r="D174" s="27" t="s">
        <v>23</v>
      </c>
      <c r="E174" s="27" t="s">
        <v>19</v>
      </c>
      <c r="F174" s="30">
        <f>F175</f>
        <v>6</v>
      </c>
      <c r="G174" s="30">
        <f>G175</f>
        <v>6</v>
      </c>
      <c r="H174" s="31">
        <f t="shared" si="16"/>
        <v>100</v>
      </c>
    </row>
    <row r="175" spans="1:8" ht="30">
      <c r="A175" s="54" t="s">
        <v>24</v>
      </c>
      <c r="B175" s="27" t="s">
        <v>154</v>
      </c>
      <c r="C175" s="28" t="s">
        <v>17</v>
      </c>
      <c r="D175" s="27" t="s">
        <v>23</v>
      </c>
      <c r="E175" s="27" t="s">
        <v>25</v>
      </c>
      <c r="F175" s="29">
        <v>6</v>
      </c>
      <c r="G175" s="30">
        <v>6</v>
      </c>
      <c r="H175" s="31">
        <f t="shared" si="16"/>
        <v>100</v>
      </c>
    </row>
    <row r="176" spans="1:8">
      <c r="A176" s="54" t="s">
        <v>26</v>
      </c>
      <c r="B176" s="27" t="s">
        <v>154</v>
      </c>
      <c r="C176" s="28" t="s">
        <v>27</v>
      </c>
      <c r="D176" s="27"/>
      <c r="E176" s="27"/>
      <c r="F176" s="30">
        <f>F177</f>
        <v>7</v>
      </c>
      <c r="G176" s="30">
        <f>G177</f>
        <v>5.0199999999999996</v>
      </c>
      <c r="H176" s="31">
        <f t="shared" si="16"/>
        <v>71.714285714285708</v>
      </c>
    </row>
    <row r="177" spans="1:8" ht="30">
      <c r="A177" s="54" t="s">
        <v>60</v>
      </c>
      <c r="B177" s="27" t="s">
        <v>154</v>
      </c>
      <c r="C177" s="28" t="s">
        <v>28</v>
      </c>
      <c r="D177" s="27" t="s">
        <v>25</v>
      </c>
      <c r="E177" s="27" t="s">
        <v>19</v>
      </c>
      <c r="F177" s="30">
        <f>F178</f>
        <v>7</v>
      </c>
      <c r="G177" s="30">
        <f>G178</f>
        <v>5.0199999999999996</v>
      </c>
      <c r="H177" s="31">
        <f t="shared" si="16"/>
        <v>71.714285714285708</v>
      </c>
    </row>
    <row r="178" spans="1:8" ht="30.75" thickBot="1">
      <c r="A178" s="53" t="s">
        <v>156</v>
      </c>
      <c r="B178" s="22" t="s">
        <v>154</v>
      </c>
      <c r="C178" s="23" t="s">
        <v>28</v>
      </c>
      <c r="D178" s="22" t="s">
        <v>25</v>
      </c>
      <c r="E178" s="22" t="s">
        <v>25</v>
      </c>
      <c r="F178" s="24">
        <v>7</v>
      </c>
      <c r="G178" s="25">
        <v>5.0199999999999996</v>
      </c>
      <c r="H178" s="26">
        <f t="shared" si="16"/>
        <v>71.714285714285708</v>
      </c>
    </row>
    <row r="179" spans="1:8">
      <c r="A179" s="52" t="s">
        <v>157</v>
      </c>
      <c r="B179" s="17" t="s">
        <v>158</v>
      </c>
      <c r="C179" s="18"/>
      <c r="D179" s="17"/>
      <c r="E179" s="17"/>
      <c r="F179" s="20">
        <f>F180</f>
        <v>304.56</v>
      </c>
      <c r="G179" s="20">
        <f>G180</f>
        <v>116.52000000000001</v>
      </c>
      <c r="H179" s="21">
        <f t="shared" si="16"/>
        <v>38.258471237194648</v>
      </c>
    </row>
    <row r="180" spans="1:8" ht="45">
      <c r="A180" s="54" t="s">
        <v>14</v>
      </c>
      <c r="B180" s="27" t="s">
        <v>158</v>
      </c>
      <c r="C180" s="28" t="s">
        <v>15</v>
      </c>
      <c r="D180" s="27"/>
      <c r="E180" s="27"/>
      <c r="F180" s="30">
        <f>F183+F181</f>
        <v>304.56</v>
      </c>
      <c r="G180" s="30">
        <f>G183+G181</f>
        <v>116.52000000000001</v>
      </c>
      <c r="H180" s="31">
        <f t="shared" si="16"/>
        <v>38.258471237194648</v>
      </c>
    </row>
    <row r="181" spans="1:8">
      <c r="A181" s="54" t="s">
        <v>86</v>
      </c>
      <c r="B181" s="27" t="s">
        <v>158</v>
      </c>
      <c r="C181" s="28" t="s">
        <v>17</v>
      </c>
      <c r="D181" s="27" t="s">
        <v>18</v>
      </c>
      <c r="E181" s="27" t="s">
        <v>19</v>
      </c>
      <c r="F181" s="30">
        <f>F182</f>
        <v>126.06</v>
      </c>
      <c r="G181" s="30">
        <f>G182</f>
        <v>62.74</v>
      </c>
      <c r="H181" s="31">
        <f t="shared" si="16"/>
        <v>49.769950817071233</v>
      </c>
    </row>
    <row r="182" spans="1:8">
      <c r="A182" s="54" t="s">
        <v>86</v>
      </c>
      <c r="B182" s="27" t="s">
        <v>158</v>
      </c>
      <c r="C182" s="28" t="s">
        <v>17</v>
      </c>
      <c r="D182" s="27" t="s">
        <v>18</v>
      </c>
      <c r="E182" s="27" t="s">
        <v>87</v>
      </c>
      <c r="F182" s="30">
        <v>126.06</v>
      </c>
      <c r="G182" s="30">
        <v>62.74</v>
      </c>
      <c r="H182" s="31">
        <f t="shared" si="16"/>
        <v>49.769950817071233</v>
      </c>
    </row>
    <row r="183" spans="1:8" ht="30">
      <c r="A183" s="54" t="s">
        <v>60</v>
      </c>
      <c r="B183" s="27" t="s">
        <v>158</v>
      </c>
      <c r="C183" s="28" t="s">
        <v>17</v>
      </c>
      <c r="D183" s="27" t="s">
        <v>25</v>
      </c>
      <c r="E183" s="27" t="s">
        <v>19</v>
      </c>
      <c r="F183" s="30">
        <f>F184+F185</f>
        <v>178.5</v>
      </c>
      <c r="G183" s="30">
        <f>G184+G185</f>
        <v>53.78</v>
      </c>
      <c r="H183" s="31">
        <f t="shared" si="16"/>
        <v>30.128851540616246</v>
      </c>
    </row>
    <row r="184" spans="1:8">
      <c r="A184" s="54" t="s">
        <v>62</v>
      </c>
      <c r="B184" s="27" t="s">
        <v>158</v>
      </c>
      <c r="C184" s="28" t="s">
        <v>17</v>
      </c>
      <c r="D184" s="27" t="s">
        <v>25</v>
      </c>
      <c r="E184" s="27" t="s">
        <v>18</v>
      </c>
      <c r="F184" s="29">
        <v>128.5</v>
      </c>
      <c r="G184" s="30">
        <v>39.68</v>
      </c>
      <c r="H184" s="31">
        <f t="shared" si="16"/>
        <v>30.879377431906615</v>
      </c>
    </row>
    <row r="185" spans="1:8" ht="15.75" thickBot="1">
      <c r="A185" s="55" t="s">
        <v>73</v>
      </c>
      <c r="B185" s="32" t="s">
        <v>158</v>
      </c>
      <c r="C185" s="33" t="s">
        <v>17</v>
      </c>
      <c r="D185" s="32" t="s">
        <v>25</v>
      </c>
      <c r="E185" s="32" t="s">
        <v>74</v>
      </c>
      <c r="F185" s="34">
        <v>50</v>
      </c>
      <c r="G185" s="35">
        <v>14.1</v>
      </c>
      <c r="H185" s="36">
        <f t="shared" ref="H185" si="18">G185*100/F185</f>
        <v>28.2</v>
      </c>
    </row>
    <row r="186" spans="1:8" ht="30">
      <c r="A186" s="79" t="s">
        <v>159</v>
      </c>
      <c r="B186" s="80" t="s">
        <v>160</v>
      </c>
      <c r="C186" s="81"/>
      <c r="D186" s="80"/>
      <c r="E186" s="80"/>
      <c r="F186" s="82">
        <v>19043.939999999999</v>
      </c>
      <c r="G186" s="44">
        <f>G187</f>
        <v>3985.63</v>
      </c>
      <c r="H186" s="83">
        <f t="shared" si="16"/>
        <v>20.928599859062778</v>
      </c>
    </row>
    <row r="187" spans="1:8" ht="45">
      <c r="A187" s="54" t="s">
        <v>14</v>
      </c>
      <c r="B187" s="27" t="s">
        <v>160</v>
      </c>
      <c r="C187" s="28" t="s">
        <v>15</v>
      </c>
      <c r="D187" s="27"/>
      <c r="E187" s="27"/>
      <c r="F187" s="29">
        <v>19043.939999999999</v>
      </c>
      <c r="G187" s="30">
        <f>G188</f>
        <v>3985.63</v>
      </c>
      <c r="H187" s="31">
        <f t="shared" si="16"/>
        <v>20.928599859062778</v>
      </c>
    </row>
    <row r="188" spans="1:8" ht="30">
      <c r="A188" s="54" t="s">
        <v>60</v>
      </c>
      <c r="B188" s="27" t="s">
        <v>160</v>
      </c>
      <c r="C188" s="28" t="s">
        <v>17</v>
      </c>
      <c r="D188" s="27" t="s">
        <v>25</v>
      </c>
      <c r="E188" s="27" t="s">
        <v>19</v>
      </c>
      <c r="F188" s="29">
        <v>19043.939999999999</v>
      </c>
      <c r="G188" s="30">
        <f>G189</f>
        <v>3985.63</v>
      </c>
      <c r="H188" s="31">
        <f t="shared" si="16"/>
        <v>20.928599859062778</v>
      </c>
    </row>
    <row r="189" spans="1:8" ht="15.75" thickBot="1">
      <c r="A189" s="55" t="s">
        <v>73</v>
      </c>
      <c r="B189" s="32" t="s">
        <v>160</v>
      </c>
      <c r="C189" s="33" t="s">
        <v>17</v>
      </c>
      <c r="D189" s="32" t="s">
        <v>25</v>
      </c>
      <c r="E189" s="32" t="s">
        <v>74</v>
      </c>
      <c r="F189" s="34">
        <v>19043.939999999999</v>
      </c>
      <c r="G189" s="35">
        <v>3985.63</v>
      </c>
      <c r="H189" s="36">
        <f t="shared" si="16"/>
        <v>20.928599859062778</v>
      </c>
    </row>
    <row r="190" spans="1:8">
      <c r="A190" s="52" t="s">
        <v>161</v>
      </c>
      <c r="B190" s="17" t="s">
        <v>162</v>
      </c>
      <c r="C190" s="18"/>
      <c r="D190" s="17"/>
      <c r="E190" s="17"/>
      <c r="F190" s="19">
        <f t="shared" ref="F190:G192" si="19">F191</f>
        <v>4580.24</v>
      </c>
      <c r="G190" s="20">
        <f t="shared" si="19"/>
        <v>2054.2800000000002</v>
      </c>
      <c r="H190" s="21">
        <f t="shared" si="16"/>
        <v>44.850924842366346</v>
      </c>
    </row>
    <row r="191" spans="1:8" ht="45">
      <c r="A191" s="54" t="s">
        <v>14</v>
      </c>
      <c r="B191" s="27" t="s">
        <v>162</v>
      </c>
      <c r="C191" s="28" t="s">
        <v>15</v>
      </c>
      <c r="D191" s="27"/>
      <c r="E191" s="27"/>
      <c r="F191" s="29">
        <f t="shared" si="19"/>
        <v>4580.24</v>
      </c>
      <c r="G191" s="30">
        <f t="shared" si="19"/>
        <v>2054.2800000000002</v>
      </c>
      <c r="H191" s="31">
        <f t="shared" si="16"/>
        <v>44.850924842366346</v>
      </c>
    </row>
    <row r="192" spans="1:8" ht="30">
      <c r="A192" s="54" t="s">
        <v>60</v>
      </c>
      <c r="B192" s="27" t="s">
        <v>162</v>
      </c>
      <c r="C192" s="28" t="s">
        <v>17</v>
      </c>
      <c r="D192" s="27" t="s">
        <v>25</v>
      </c>
      <c r="E192" s="27" t="s">
        <v>19</v>
      </c>
      <c r="F192" s="29">
        <f t="shared" si="19"/>
        <v>4580.24</v>
      </c>
      <c r="G192" s="30">
        <f t="shared" si="19"/>
        <v>2054.2800000000002</v>
      </c>
      <c r="H192" s="31">
        <f t="shared" si="16"/>
        <v>44.850924842366346</v>
      </c>
    </row>
    <row r="193" spans="1:8" ht="15.75" thickBot="1">
      <c r="A193" s="55" t="s">
        <v>123</v>
      </c>
      <c r="B193" s="32" t="s">
        <v>162</v>
      </c>
      <c r="C193" s="33" t="s">
        <v>17</v>
      </c>
      <c r="D193" s="32" t="s">
        <v>25</v>
      </c>
      <c r="E193" s="32" t="s">
        <v>112</v>
      </c>
      <c r="F193" s="34">
        <v>4580.24</v>
      </c>
      <c r="G193" s="35">
        <v>2054.2800000000002</v>
      </c>
      <c r="H193" s="36">
        <f t="shared" si="16"/>
        <v>44.850924842366346</v>
      </c>
    </row>
    <row r="194" spans="1:8">
      <c r="A194" s="52" t="s">
        <v>163</v>
      </c>
      <c r="B194" s="17" t="s">
        <v>164</v>
      </c>
      <c r="C194" s="18"/>
      <c r="D194" s="17"/>
      <c r="E194" s="17"/>
      <c r="F194" s="19">
        <v>350</v>
      </c>
      <c r="G194" s="20">
        <f>G195</f>
        <v>350</v>
      </c>
      <c r="H194" s="21">
        <f t="shared" si="16"/>
        <v>100</v>
      </c>
    </row>
    <row r="195" spans="1:8" ht="45">
      <c r="A195" s="54" t="s">
        <v>14</v>
      </c>
      <c r="B195" s="27" t="s">
        <v>164</v>
      </c>
      <c r="C195" s="28" t="s">
        <v>15</v>
      </c>
      <c r="D195" s="27"/>
      <c r="E195" s="27"/>
      <c r="F195" s="29">
        <v>350</v>
      </c>
      <c r="G195" s="30">
        <f>G196</f>
        <v>350</v>
      </c>
      <c r="H195" s="31">
        <f t="shared" si="16"/>
        <v>100</v>
      </c>
    </row>
    <row r="196" spans="1:8" ht="30">
      <c r="A196" s="54" t="s">
        <v>60</v>
      </c>
      <c r="B196" s="27" t="s">
        <v>164</v>
      </c>
      <c r="C196" s="28" t="s">
        <v>17</v>
      </c>
      <c r="D196" s="27" t="s">
        <v>25</v>
      </c>
      <c r="E196" s="27" t="s">
        <v>19</v>
      </c>
      <c r="F196" s="29">
        <v>350</v>
      </c>
      <c r="G196" s="30">
        <f>G197</f>
        <v>350</v>
      </c>
      <c r="H196" s="31">
        <f t="shared" si="16"/>
        <v>100</v>
      </c>
    </row>
    <row r="197" spans="1:8" ht="15.75" thickBot="1">
      <c r="A197" s="55" t="s">
        <v>123</v>
      </c>
      <c r="B197" s="32" t="s">
        <v>164</v>
      </c>
      <c r="C197" s="33" t="s">
        <v>17</v>
      </c>
      <c r="D197" s="32" t="s">
        <v>25</v>
      </c>
      <c r="E197" s="32" t="s">
        <v>112</v>
      </c>
      <c r="F197" s="34">
        <v>350</v>
      </c>
      <c r="G197" s="35">
        <v>350</v>
      </c>
      <c r="H197" s="36">
        <f t="shared" si="16"/>
        <v>100</v>
      </c>
    </row>
    <row r="198" spans="1:8">
      <c r="A198" s="52" t="s">
        <v>165</v>
      </c>
      <c r="B198" s="17" t="s">
        <v>166</v>
      </c>
      <c r="C198" s="18"/>
      <c r="D198" s="17"/>
      <c r="E198" s="17"/>
      <c r="F198" s="19">
        <f t="shared" ref="F198:G200" si="20">F199</f>
        <v>420</v>
      </c>
      <c r="G198" s="19">
        <f t="shared" si="20"/>
        <v>0</v>
      </c>
      <c r="H198" s="21">
        <f t="shared" si="16"/>
        <v>0</v>
      </c>
    </row>
    <row r="199" spans="1:8" ht="45">
      <c r="A199" s="54" t="s">
        <v>14</v>
      </c>
      <c r="B199" s="27" t="s">
        <v>166</v>
      </c>
      <c r="C199" s="28" t="s">
        <v>15</v>
      </c>
      <c r="D199" s="27"/>
      <c r="E199" s="27"/>
      <c r="F199" s="29">
        <f t="shared" si="20"/>
        <v>420</v>
      </c>
      <c r="G199" s="30">
        <f t="shared" si="20"/>
        <v>0</v>
      </c>
      <c r="H199" s="31">
        <f t="shared" si="16"/>
        <v>0</v>
      </c>
    </row>
    <row r="200" spans="1:8" ht="30">
      <c r="A200" s="54" t="s">
        <v>60</v>
      </c>
      <c r="B200" s="27" t="s">
        <v>166</v>
      </c>
      <c r="C200" s="28" t="s">
        <v>17</v>
      </c>
      <c r="D200" s="27" t="s">
        <v>25</v>
      </c>
      <c r="E200" s="27" t="s">
        <v>19</v>
      </c>
      <c r="F200" s="29">
        <f t="shared" si="20"/>
        <v>420</v>
      </c>
      <c r="G200" s="30">
        <f t="shared" si="20"/>
        <v>0</v>
      </c>
      <c r="H200" s="31">
        <f t="shared" si="16"/>
        <v>0</v>
      </c>
    </row>
    <row r="201" spans="1:8" ht="15.75" thickBot="1">
      <c r="A201" s="55" t="s">
        <v>123</v>
      </c>
      <c r="B201" s="32" t="s">
        <v>166</v>
      </c>
      <c r="C201" s="33" t="s">
        <v>17</v>
      </c>
      <c r="D201" s="32" t="s">
        <v>25</v>
      </c>
      <c r="E201" s="32" t="s">
        <v>112</v>
      </c>
      <c r="F201" s="34">
        <v>420</v>
      </c>
      <c r="G201" s="35">
        <v>0</v>
      </c>
      <c r="H201" s="36">
        <f t="shared" si="16"/>
        <v>0</v>
      </c>
    </row>
    <row r="202" spans="1:8">
      <c r="A202" s="52" t="s">
        <v>167</v>
      </c>
      <c r="B202" s="17" t="s">
        <v>168</v>
      </c>
      <c r="C202" s="18"/>
      <c r="D202" s="17"/>
      <c r="E202" s="17"/>
      <c r="F202" s="20">
        <f t="shared" ref="F202:G204" si="21">F203</f>
        <v>699.62</v>
      </c>
      <c r="G202" s="20">
        <f t="shared" si="21"/>
        <v>391.92</v>
      </c>
      <c r="H202" s="21">
        <f t="shared" si="16"/>
        <v>56.018981732940738</v>
      </c>
    </row>
    <row r="203" spans="1:8" ht="45">
      <c r="A203" s="54" t="s">
        <v>14</v>
      </c>
      <c r="B203" s="27" t="s">
        <v>168</v>
      </c>
      <c r="C203" s="28" t="s">
        <v>15</v>
      </c>
      <c r="D203" s="27"/>
      <c r="E203" s="27"/>
      <c r="F203" s="30">
        <f t="shared" si="21"/>
        <v>699.62</v>
      </c>
      <c r="G203" s="30">
        <f t="shared" si="21"/>
        <v>391.92</v>
      </c>
      <c r="H203" s="31">
        <f t="shared" si="16"/>
        <v>56.018981732940738</v>
      </c>
    </row>
    <row r="204" spans="1:8" ht="30">
      <c r="A204" s="54" t="s">
        <v>60</v>
      </c>
      <c r="B204" s="27" t="s">
        <v>168</v>
      </c>
      <c r="C204" s="28" t="s">
        <v>17</v>
      </c>
      <c r="D204" s="27" t="s">
        <v>25</v>
      </c>
      <c r="E204" s="27" t="s">
        <v>19</v>
      </c>
      <c r="F204" s="30">
        <f t="shared" si="21"/>
        <v>699.62</v>
      </c>
      <c r="G204" s="30">
        <f t="shared" si="21"/>
        <v>391.92</v>
      </c>
      <c r="H204" s="31">
        <f t="shared" si="16"/>
        <v>56.018981732940738</v>
      </c>
    </row>
    <row r="205" spans="1:8" ht="15.75" thickBot="1">
      <c r="A205" s="55" t="s">
        <v>123</v>
      </c>
      <c r="B205" s="32" t="s">
        <v>168</v>
      </c>
      <c r="C205" s="33" t="s">
        <v>17</v>
      </c>
      <c r="D205" s="32" t="s">
        <v>25</v>
      </c>
      <c r="E205" s="32" t="s">
        <v>112</v>
      </c>
      <c r="F205" s="34">
        <v>699.62</v>
      </c>
      <c r="G205" s="35">
        <v>391.92</v>
      </c>
      <c r="H205" s="36">
        <f t="shared" si="16"/>
        <v>56.018981732940738</v>
      </c>
    </row>
    <row r="206" spans="1:8" ht="45">
      <c r="A206" s="52" t="s">
        <v>169</v>
      </c>
      <c r="B206" s="17" t="s">
        <v>170</v>
      </c>
      <c r="C206" s="18"/>
      <c r="D206" s="17"/>
      <c r="E206" s="17"/>
      <c r="F206" s="20">
        <f t="shared" ref="F206:G208" si="22">F207</f>
        <v>1320.51</v>
      </c>
      <c r="G206" s="20">
        <f t="shared" si="22"/>
        <v>137.47</v>
      </c>
      <c r="H206" s="21">
        <f t="shared" si="16"/>
        <v>10.410371750308594</v>
      </c>
    </row>
    <row r="207" spans="1:8" ht="45">
      <c r="A207" s="54" t="s">
        <v>14</v>
      </c>
      <c r="B207" s="27" t="s">
        <v>170</v>
      </c>
      <c r="C207" s="28" t="s">
        <v>15</v>
      </c>
      <c r="D207" s="27"/>
      <c r="E207" s="27"/>
      <c r="F207" s="30">
        <f t="shared" si="22"/>
        <v>1320.51</v>
      </c>
      <c r="G207" s="30">
        <f t="shared" si="22"/>
        <v>137.47</v>
      </c>
      <c r="H207" s="31">
        <f t="shared" si="16"/>
        <v>10.410371750308594</v>
      </c>
    </row>
    <row r="208" spans="1:8" ht="30">
      <c r="A208" s="54" t="s">
        <v>60</v>
      </c>
      <c r="B208" s="27" t="s">
        <v>170</v>
      </c>
      <c r="C208" s="28" t="s">
        <v>17</v>
      </c>
      <c r="D208" s="27" t="s">
        <v>25</v>
      </c>
      <c r="E208" s="27" t="s">
        <v>19</v>
      </c>
      <c r="F208" s="30">
        <f t="shared" si="22"/>
        <v>1320.51</v>
      </c>
      <c r="G208" s="30">
        <f t="shared" si="22"/>
        <v>137.47</v>
      </c>
      <c r="H208" s="31">
        <f t="shared" si="16"/>
        <v>10.410371750308594</v>
      </c>
    </row>
    <row r="209" spans="1:8" ht="15.75" thickBot="1">
      <c r="A209" s="55" t="s">
        <v>123</v>
      </c>
      <c r="B209" s="32" t="s">
        <v>170</v>
      </c>
      <c r="C209" s="33" t="s">
        <v>17</v>
      </c>
      <c r="D209" s="32" t="s">
        <v>25</v>
      </c>
      <c r="E209" s="32" t="s">
        <v>112</v>
      </c>
      <c r="F209" s="34">
        <v>1320.51</v>
      </c>
      <c r="G209" s="35">
        <v>137.47</v>
      </c>
      <c r="H209" s="36">
        <f t="shared" si="16"/>
        <v>10.410371750308594</v>
      </c>
    </row>
    <row r="210" spans="1:8" ht="60">
      <c r="A210" s="52" t="s">
        <v>171</v>
      </c>
      <c r="B210" s="17" t="s">
        <v>172</v>
      </c>
      <c r="C210" s="18"/>
      <c r="D210" s="17"/>
      <c r="E210" s="17"/>
      <c r="F210" s="19">
        <f t="shared" ref="F210:G212" si="23">F211</f>
        <v>1400</v>
      </c>
      <c r="G210" s="20">
        <f t="shared" si="23"/>
        <v>840.84</v>
      </c>
      <c r="H210" s="21">
        <f t="shared" si="16"/>
        <v>60.06</v>
      </c>
    </row>
    <row r="211" spans="1:8" ht="45">
      <c r="A211" s="54" t="s">
        <v>14</v>
      </c>
      <c r="B211" s="27" t="s">
        <v>172</v>
      </c>
      <c r="C211" s="28" t="s">
        <v>15</v>
      </c>
      <c r="D211" s="27"/>
      <c r="E211" s="27"/>
      <c r="F211" s="29">
        <f t="shared" si="23"/>
        <v>1400</v>
      </c>
      <c r="G211" s="30">
        <f t="shared" si="23"/>
        <v>840.84</v>
      </c>
      <c r="H211" s="31">
        <f t="shared" si="16"/>
        <v>60.06</v>
      </c>
    </row>
    <row r="212" spans="1:8" ht="30">
      <c r="A212" s="54" t="s">
        <v>60</v>
      </c>
      <c r="B212" s="27" t="s">
        <v>172</v>
      </c>
      <c r="C212" s="28" t="s">
        <v>17</v>
      </c>
      <c r="D212" s="27" t="s">
        <v>25</v>
      </c>
      <c r="E212" s="27" t="s">
        <v>19</v>
      </c>
      <c r="F212" s="29">
        <f t="shared" si="23"/>
        <v>1400</v>
      </c>
      <c r="G212" s="30">
        <f t="shared" si="23"/>
        <v>840.84</v>
      </c>
      <c r="H212" s="31">
        <f t="shared" si="16"/>
        <v>60.06</v>
      </c>
    </row>
    <row r="213" spans="1:8" ht="15.75" thickBot="1">
      <c r="A213" s="55" t="s">
        <v>62</v>
      </c>
      <c r="B213" s="32" t="s">
        <v>172</v>
      </c>
      <c r="C213" s="33" t="s">
        <v>17</v>
      </c>
      <c r="D213" s="32" t="s">
        <v>25</v>
      </c>
      <c r="E213" s="32" t="s">
        <v>18</v>
      </c>
      <c r="F213" s="34">
        <v>1400</v>
      </c>
      <c r="G213" s="35">
        <v>840.84</v>
      </c>
      <c r="H213" s="36">
        <f t="shared" si="16"/>
        <v>60.06</v>
      </c>
    </row>
    <row r="214" spans="1:8" ht="30">
      <c r="A214" s="52" t="s">
        <v>173</v>
      </c>
      <c r="B214" s="17" t="s">
        <v>174</v>
      </c>
      <c r="C214" s="18"/>
      <c r="D214" s="17"/>
      <c r="E214" s="17"/>
      <c r="F214" s="19">
        <v>148.35</v>
      </c>
      <c r="G214" s="20">
        <f>G215</f>
        <v>108.33</v>
      </c>
      <c r="H214" s="21">
        <f t="shared" si="16"/>
        <v>73.023255813953497</v>
      </c>
    </row>
    <row r="215" spans="1:8" ht="45">
      <c r="A215" s="54" t="s">
        <v>14</v>
      </c>
      <c r="B215" s="27" t="s">
        <v>174</v>
      </c>
      <c r="C215" s="28" t="s">
        <v>15</v>
      </c>
      <c r="D215" s="27"/>
      <c r="E215" s="27"/>
      <c r="F215" s="29">
        <v>148.35</v>
      </c>
      <c r="G215" s="30">
        <f>G216</f>
        <v>108.33</v>
      </c>
      <c r="H215" s="31">
        <f t="shared" si="16"/>
        <v>73.023255813953497</v>
      </c>
    </row>
    <row r="216" spans="1:8" ht="30">
      <c r="A216" s="54" t="s">
        <v>60</v>
      </c>
      <c r="B216" s="27" t="s">
        <v>174</v>
      </c>
      <c r="C216" s="28" t="s">
        <v>17</v>
      </c>
      <c r="D216" s="27" t="s">
        <v>25</v>
      </c>
      <c r="E216" s="27" t="s">
        <v>19</v>
      </c>
      <c r="F216" s="29">
        <v>148.35</v>
      </c>
      <c r="G216" s="30">
        <f>G217</f>
        <v>108.33</v>
      </c>
      <c r="H216" s="31">
        <f t="shared" si="16"/>
        <v>73.023255813953497</v>
      </c>
    </row>
    <row r="217" spans="1:8" ht="15.75" thickBot="1">
      <c r="A217" s="55" t="s">
        <v>123</v>
      </c>
      <c r="B217" s="32" t="s">
        <v>174</v>
      </c>
      <c r="C217" s="33" t="s">
        <v>17</v>
      </c>
      <c r="D217" s="32" t="s">
        <v>25</v>
      </c>
      <c r="E217" s="32" t="s">
        <v>112</v>
      </c>
      <c r="F217" s="34">
        <v>148.35</v>
      </c>
      <c r="G217" s="35">
        <v>108.33</v>
      </c>
      <c r="H217" s="36">
        <f t="shared" ref="H217:H280" si="24">G217*100/F217</f>
        <v>73.023255813953497</v>
      </c>
    </row>
    <row r="218" spans="1:8" ht="45">
      <c r="A218" s="52" t="s">
        <v>175</v>
      </c>
      <c r="B218" s="17" t="s">
        <v>176</v>
      </c>
      <c r="C218" s="18"/>
      <c r="D218" s="17"/>
      <c r="E218" s="17"/>
      <c r="F218" s="19">
        <v>350</v>
      </c>
      <c r="G218" s="20">
        <f>G219</f>
        <v>97.2</v>
      </c>
      <c r="H218" s="21">
        <f t="shared" si="24"/>
        <v>27.771428571428572</v>
      </c>
    </row>
    <row r="219" spans="1:8" ht="45">
      <c r="A219" s="54" t="s">
        <v>14</v>
      </c>
      <c r="B219" s="27" t="s">
        <v>176</v>
      </c>
      <c r="C219" s="28" t="s">
        <v>15</v>
      </c>
      <c r="D219" s="27"/>
      <c r="E219" s="27"/>
      <c r="F219" s="29">
        <v>350</v>
      </c>
      <c r="G219" s="30">
        <f>G220</f>
        <v>97.2</v>
      </c>
      <c r="H219" s="31">
        <f t="shared" si="24"/>
        <v>27.771428571428572</v>
      </c>
    </row>
    <row r="220" spans="1:8" ht="30">
      <c r="A220" s="54" t="s">
        <v>60</v>
      </c>
      <c r="B220" s="27" t="s">
        <v>176</v>
      </c>
      <c r="C220" s="28" t="s">
        <v>17</v>
      </c>
      <c r="D220" s="27" t="s">
        <v>25</v>
      </c>
      <c r="E220" s="27" t="s">
        <v>19</v>
      </c>
      <c r="F220" s="29">
        <v>350</v>
      </c>
      <c r="G220" s="30">
        <f>G221</f>
        <v>97.2</v>
      </c>
      <c r="H220" s="31">
        <f t="shared" si="24"/>
        <v>27.771428571428572</v>
      </c>
    </row>
    <row r="221" spans="1:8" ht="15.75" thickBot="1">
      <c r="A221" s="55" t="s">
        <v>123</v>
      </c>
      <c r="B221" s="32" t="s">
        <v>176</v>
      </c>
      <c r="C221" s="33" t="s">
        <v>17</v>
      </c>
      <c r="D221" s="32" t="s">
        <v>25</v>
      </c>
      <c r="E221" s="32" t="s">
        <v>112</v>
      </c>
      <c r="F221" s="34">
        <v>350</v>
      </c>
      <c r="G221" s="35">
        <v>97.2</v>
      </c>
      <c r="H221" s="36">
        <f t="shared" si="24"/>
        <v>27.771428571428572</v>
      </c>
    </row>
    <row r="222" spans="1:8" ht="120">
      <c r="A222" s="58" t="s">
        <v>177</v>
      </c>
      <c r="B222" s="17" t="s">
        <v>178</v>
      </c>
      <c r="C222" s="18"/>
      <c r="D222" s="17"/>
      <c r="E222" s="17"/>
      <c r="F222" s="19">
        <v>1962</v>
      </c>
      <c r="G222" s="20">
        <f>G223</f>
        <v>1962</v>
      </c>
      <c r="H222" s="21">
        <f t="shared" si="24"/>
        <v>100</v>
      </c>
    </row>
    <row r="223" spans="1:8" ht="45">
      <c r="A223" s="54" t="s">
        <v>14</v>
      </c>
      <c r="B223" s="27" t="s">
        <v>178</v>
      </c>
      <c r="C223" s="28" t="s">
        <v>15</v>
      </c>
      <c r="D223" s="27"/>
      <c r="E223" s="27"/>
      <c r="F223" s="29">
        <v>1962</v>
      </c>
      <c r="G223" s="30">
        <f>G224</f>
        <v>1962</v>
      </c>
      <c r="H223" s="31">
        <f t="shared" si="24"/>
        <v>100</v>
      </c>
    </row>
    <row r="224" spans="1:8">
      <c r="A224" s="54" t="s">
        <v>139</v>
      </c>
      <c r="B224" s="27" t="s">
        <v>178</v>
      </c>
      <c r="C224" s="28" t="s">
        <v>17</v>
      </c>
      <c r="D224" s="27" t="s">
        <v>21</v>
      </c>
      <c r="E224" s="27" t="s">
        <v>19</v>
      </c>
      <c r="F224" s="29">
        <v>1962</v>
      </c>
      <c r="G224" s="30">
        <f>G225</f>
        <v>1962</v>
      </c>
      <c r="H224" s="31">
        <f t="shared" si="24"/>
        <v>100</v>
      </c>
    </row>
    <row r="225" spans="1:8" ht="15.75" thickBot="1">
      <c r="A225" s="55" t="s">
        <v>179</v>
      </c>
      <c r="B225" s="32" t="s">
        <v>178</v>
      </c>
      <c r="C225" s="33" t="s">
        <v>17</v>
      </c>
      <c r="D225" s="32" t="s">
        <v>21</v>
      </c>
      <c r="E225" s="32" t="s">
        <v>180</v>
      </c>
      <c r="F225" s="34">
        <v>1962</v>
      </c>
      <c r="G225" s="35">
        <v>1962</v>
      </c>
      <c r="H225" s="36">
        <f t="shared" si="24"/>
        <v>100</v>
      </c>
    </row>
    <row r="226" spans="1:8" ht="60">
      <c r="A226" s="52" t="s">
        <v>181</v>
      </c>
      <c r="B226" s="17" t="s">
        <v>182</v>
      </c>
      <c r="C226" s="18"/>
      <c r="D226" s="17"/>
      <c r="E226" s="17"/>
      <c r="F226" s="19">
        <v>1852.64</v>
      </c>
      <c r="G226" s="20">
        <f>G227</f>
        <v>599.79999999999995</v>
      </c>
      <c r="H226" s="21">
        <f t="shared" si="24"/>
        <v>32.375421020813533</v>
      </c>
    </row>
    <row r="227" spans="1:8" ht="45">
      <c r="A227" s="54" t="s">
        <v>14</v>
      </c>
      <c r="B227" s="27" t="s">
        <v>182</v>
      </c>
      <c r="C227" s="28" t="s">
        <v>15</v>
      </c>
      <c r="D227" s="27"/>
      <c r="E227" s="27"/>
      <c r="F227" s="29">
        <v>1852.64</v>
      </c>
      <c r="G227" s="30">
        <f>G228</f>
        <v>599.79999999999995</v>
      </c>
      <c r="H227" s="31">
        <f t="shared" si="24"/>
        <v>32.375421020813533</v>
      </c>
    </row>
    <row r="228" spans="1:8" ht="30">
      <c r="A228" s="54" t="s">
        <v>60</v>
      </c>
      <c r="B228" s="27" t="s">
        <v>182</v>
      </c>
      <c r="C228" s="28" t="s">
        <v>17</v>
      </c>
      <c r="D228" s="27" t="s">
        <v>25</v>
      </c>
      <c r="E228" s="27" t="s">
        <v>19</v>
      </c>
      <c r="F228" s="29">
        <v>1852.64</v>
      </c>
      <c r="G228" s="30">
        <f>G229</f>
        <v>599.79999999999995</v>
      </c>
      <c r="H228" s="31">
        <f t="shared" si="24"/>
        <v>32.375421020813533</v>
      </c>
    </row>
    <row r="229" spans="1:8" ht="15.75" thickBot="1">
      <c r="A229" s="55" t="s">
        <v>123</v>
      </c>
      <c r="B229" s="32" t="s">
        <v>182</v>
      </c>
      <c r="C229" s="33" t="s">
        <v>17</v>
      </c>
      <c r="D229" s="32" t="s">
        <v>25</v>
      </c>
      <c r="E229" s="32" t="s">
        <v>112</v>
      </c>
      <c r="F229" s="34">
        <v>1852.64</v>
      </c>
      <c r="G229" s="35">
        <v>599.79999999999995</v>
      </c>
      <c r="H229" s="36">
        <f t="shared" si="24"/>
        <v>32.375421020813533</v>
      </c>
    </row>
    <row r="230" spans="1:8" ht="43.5" thickBot="1">
      <c r="A230" s="57" t="s">
        <v>183</v>
      </c>
      <c r="B230" s="40" t="s">
        <v>184</v>
      </c>
      <c r="C230" s="41"/>
      <c r="D230" s="40"/>
      <c r="E230" s="40"/>
      <c r="F230" s="43">
        <f>F231+F241+F248+F252</f>
        <v>23509.200000000001</v>
      </c>
      <c r="G230" s="43">
        <f>G231+G241+G248+G252</f>
        <v>14974.039999999997</v>
      </c>
      <c r="H230" s="43">
        <f t="shared" si="24"/>
        <v>63.69438347540536</v>
      </c>
    </row>
    <row r="231" spans="1:8" ht="30">
      <c r="A231" s="52" t="s">
        <v>185</v>
      </c>
      <c r="B231" s="17" t="s">
        <v>186</v>
      </c>
      <c r="C231" s="18"/>
      <c r="D231" s="17"/>
      <c r="E231" s="17"/>
      <c r="F231" s="20">
        <f>F232+F235+F238</f>
        <v>11280.23</v>
      </c>
      <c r="G231" s="20">
        <f>G232+G235+G238</f>
        <v>10318.939999999999</v>
      </c>
      <c r="H231" s="21">
        <f t="shared" si="24"/>
        <v>91.478099294074667</v>
      </c>
    </row>
    <row r="232" spans="1:8" ht="90">
      <c r="A232" s="54" t="s">
        <v>38</v>
      </c>
      <c r="B232" s="27" t="s">
        <v>186</v>
      </c>
      <c r="C232" s="28" t="s">
        <v>39</v>
      </c>
      <c r="D232" s="27"/>
      <c r="E232" s="27"/>
      <c r="F232" s="30">
        <f>F233</f>
        <v>3228.13</v>
      </c>
      <c r="G232" s="30">
        <f>G233</f>
        <v>2675.18</v>
      </c>
      <c r="H232" s="31">
        <f t="shared" si="24"/>
        <v>82.870888099302064</v>
      </c>
    </row>
    <row r="233" spans="1:8">
      <c r="A233" s="54" t="s">
        <v>187</v>
      </c>
      <c r="B233" s="27" t="s">
        <v>186</v>
      </c>
      <c r="C233" s="28" t="s">
        <v>155</v>
      </c>
      <c r="D233" s="27" t="s">
        <v>188</v>
      </c>
      <c r="E233" s="27" t="s">
        <v>19</v>
      </c>
      <c r="F233" s="30">
        <f>F234</f>
        <v>3228.13</v>
      </c>
      <c r="G233" s="30">
        <f>G234</f>
        <v>2675.18</v>
      </c>
      <c r="H233" s="31">
        <f t="shared" si="24"/>
        <v>82.870888099302064</v>
      </c>
    </row>
    <row r="234" spans="1:8">
      <c r="A234" s="54" t="s">
        <v>189</v>
      </c>
      <c r="B234" s="27" t="s">
        <v>186</v>
      </c>
      <c r="C234" s="28" t="s">
        <v>155</v>
      </c>
      <c r="D234" s="27" t="s">
        <v>188</v>
      </c>
      <c r="E234" s="27" t="s">
        <v>18</v>
      </c>
      <c r="F234" s="30">
        <v>3228.13</v>
      </c>
      <c r="G234" s="30">
        <v>2675.18</v>
      </c>
      <c r="H234" s="31">
        <f t="shared" si="24"/>
        <v>82.870888099302064</v>
      </c>
    </row>
    <row r="235" spans="1:8" ht="45">
      <c r="A235" s="54" t="s">
        <v>14</v>
      </c>
      <c r="B235" s="27" t="s">
        <v>186</v>
      </c>
      <c r="C235" s="28" t="s">
        <v>15</v>
      </c>
      <c r="D235" s="27"/>
      <c r="E235" s="27"/>
      <c r="F235" s="30">
        <f>F236</f>
        <v>8006.65</v>
      </c>
      <c r="G235" s="30">
        <f>G236</f>
        <v>7619.05</v>
      </c>
      <c r="H235" s="31">
        <f t="shared" si="24"/>
        <v>95.159024061249085</v>
      </c>
    </row>
    <row r="236" spans="1:8">
      <c r="A236" s="54" t="s">
        <v>187</v>
      </c>
      <c r="B236" s="27" t="s">
        <v>186</v>
      </c>
      <c r="C236" s="28" t="s">
        <v>17</v>
      </c>
      <c r="D236" s="27" t="s">
        <v>188</v>
      </c>
      <c r="E236" s="27" t="s">
        <v>19</v>
      </c>
      <c r="F236" s="30">
        <f>F237</f>
        <v>8006.65</v>
      </c>
      <c r="G236" s="30">
        <f>G237</f>
        <v>7619.05</v>
      </c>
      <c r="H236" s="31">
        <f t="shared" si="24"/>
        <v>95.159024061249085</v>
      </c>
    </row>
    <row r="237" spans="1:8">
      <c r="A237" s="54" t="s">
        <v>189</v>
      </c>
      <c r="B237" s="27" t="s">
        <v>186</v>
      </c>
      <c r="C237" s="28" t="s">
        <v>17</v>
      </c>
      <c r="D237" s="27" t="s">
        <v>188</v>
      </c>
      <c r="E237" s="27" t="s">
        <v>18</v>
      </c>
      <c r="F237" s="29">
        <v>8006.65</v>
      </c>
      <c r="G237" s="30">
        <v>7619.05</v>
      </c>
      <c r="H237" s="31">
        <f t="shared" si="24"/>
        <v>95.159024061249085</v>
      </c>
    </row>
    <row r="238" spans="1:8">
      <c r="A238" s="54" t="s">
        <v>26</v>
      </c>
      <c r="B238" s="27" t="s">
        <v>186</v>
      </c>
      <c r="C238" s="28" t="s">
        <v>27</v>
      </c>
      <c r="D238" s="27"/>
      <c r="E238" s="27"/>
      <c r="F238" s="30">
        <f>F239</f>
        <v>45.45</v>
      </c>
      <c r="G238" s="30">
        <f>G239</f>
        <v>24.71</v>
      </c>
      <c r="H238" s="31">
        <f t="shared" si="24"/>
        <v>54.367436743674361</v>
      </c>
    </row>
    <row r="239" spans="1:8">
      <c r="A239" s="54" t="s">
        <v>187</v>
      </c>
      <c r="B239" s="27" t="s">
        <v>186</v>
      </c>
      <c r="C239" s="28" t="s">
        <v>28</v>
      </c>
      <c r="D239" s="27" t="s">
        <v>188</v>
      </c>
      <c r="E239" s="27" t="s">
        <v>19</v>
      </c>
      <c r="F239" s="30">
        <f>F240</f>
        <v>45.45</v>
      </c>
      <c r="G239" s="30">
        <f>G240</f>
        <v>24.71</v>
      </c>
      <c r="H239" s="31">
        <f t="shared" si="24"/>
        <v>54.367436743674361</v>
      </c>
    </row>
    <row r="240" spans="1:8" ht="15.75" thickBot="1">
      <c r="A240" s="55" t="s">
        <v>189</v>
      </c>
      <c r="B240" s="32" t="s">
        <v>186</v>
      </c>
      <c r="C240" s="33" t="s">
        <v>28</v>
      </c>
      <c r="D240" s="32" t="s">
        <v>188</v>
      </c>
      <c r="E240" s="32" t="s">
        <v>18</v>
      </c>
      <c r="F240" s="34">
        <v>45.45</v>
      </c>
      <c r="G240" s="35">
        <v>24.71</v>
      </c>
      <c r="H240" s="36">
        <f t="shared" si="24"/>
        <v>54.367436743674361</v>
      </c>
    </row>
    <row r="241" spans="1:8" ht="30">
      <c r="A241" s="52" t="s">
        <v>190</v>
      </c>
      <c r="B241" s="17" t="s">
        <v>191</v>
      </c>
      <c r="C241" s="18"/>
      <c r="D241" s="17"/>
      <c r="E241" s="17"/>
      <c r="F241" s="20">
        <f>F242+F245</f>
        <v>5469.77</v>
      </c>
      <c r="G241" s="20">
        <f>G242+G245</f>
        <v>1175.3899999999999</v>
      </c>
      <c r="H241" s="21">
        <f t="shared" si="24"/>
        <v>21.488837739063978</v>
      </c>
    </row>
    <row r="242" spans="1:8" ht="90">
      <c r="A242" s="54" t="s">
        <v>38</v>
      </c>
      <c r="B242" s="27" t="s">
        <v>191</v>
      </c>
      <c r="C242" s="28" t="s">
        <v>39</v>
      </c>
      <c r="D242" s="27"/>
      <c r="E242" s="27"/>
      <c r="F242" s="30">
        <f>F243</f>
        <v>709.97</v>
      </c>
      <c r="G242" s="30">
        <f>G243</f>
        <v>525.33000000000004</v>
      </c>
      <c r="H242" s="31">
        <f t="shared" si="24"/>
        <v>73.99326732115442</v>
      </c>
    </row>
    <row r="243" spans="1:8">
      <c r="A243" s="54" t="s">
        <v>187</v>
      </c>
      <c r="B243" s="27" t="s">
        <v>191</v>
      </c>
      <c r="C243" s="28" t="s">
        <v>155</v>
      </c>
      <c r="D243" s="27" t="s">
        <v>188</v>
      </c>
      <c r="E243" s="27" t="s">
        <v>19</v>
      </c>
      <c r="F243" s="30">
        <f>F244</f>
        <v>709.97</v>
      </c>
      <c r="G243" s="30">
        <f>G244</f>
        <v>525.33000000000004</v>
      </c>
      <c r="H243" s="31">
        <f t="shared" si="24"/>
        <v>73.99326732115442</v>
      </c>
    </row>
    <row r="244" spans="1:8">
      <c r="A244" s="54" t="s">
        <v>189</v>
      </c>
      <c r="B244" s="27" t="s">
        <v>191</v>
      </c>
      <c r="C244" s="28" t="s">
        <v>155</v>
      </c>
      <c r="D244" s="27" t="s">
        <v>188</v>
      </c>
      <c r="E244" s="27" t="s">
        <v>18</v>
      </c>
      <c r="F244" s="29">
        <v>709.97</v>
      </c>
      <c r="G244" s="30">
        <v>525.33000000000004</v>
      </c>
      <c r="H244" s="31">
        <f t="shared" si="24"/>
        <v>73.99326732115442</v>
      </c>
    </row>
    <row r="245" spans="1:8" ht="45">
      <c r="A245" s="54" t="s">
        <v>14</v>
      </c>
      <c r="B245" s="27" t="s">
        <v>191</v>
      </c>
      <c r="C245" s="28" t="s">
        <v>15</v>
      </c>
      <c r="D245" s="27"/>
      <c r="E245" s="27"/>
      <c r="F245" s="29">
        <f>F246</f>
        <v>4759.8</v>
      </c>
      <c r="G245" s="30">
        <f>G246</f>
        <v>650.05999999999995</v>
      </c>
      <c r="H245" s="31">
        <f t="shared" si="24"/>
        <v>13.657296525064076</v>
      </c>
    </row>
    <row r="246" spans="1:8">
      <c r="A246" s="54" t="s">
        <v>187</v>
      </c>
      <c r="B246" s="27" t="s">
        <v>191</v>
      </c>
      <c r="C246" s="28" t="s">
        <v>17</v>
      </c>
      <c r="D246" s="27" t="s">
        <v>188</v>
      </c>
      <c r="E246" s="27" t="s">
        <v>19</v>
      </c>
      <c r="F246" s="29">
        <f>F247</f>
        <v>4759.8</v>
      </c>
      <c r="G246" s="30">
        <f>G247</f>
        <v>650.05999999999995</v>
      </c>
      <c r="H246" s="31">
        <f t="shared" si="24"/>
        <v>13.657296525064076</v>
      </c>
    </row>
    <row r="247" spans="1:8" ht="15.75" thickBot="1">
      <c r="A247" s="55" t="s">
        <v>189</v>
      </c>
      <c r="B247" s="32" t="s">
        <v>191</v>
      </c>
      <c r="C247" s="33" t="s">
        <v>17</v>
      </c>
      <c r="D247" s="32" t="s">
        <v>188</v>
      </c>
      <c r="E247" s="32" t="s">
        <v>18</v>
      </c>
      <c r="F247" s="34">
        <v>4759.8</v>
      </c>
      <c r="G247" s="35">
        <v>650.05999999999995</v>
      </c>
      <c r="H247" s="36">
        <f t="shared" si="24"/>
        <v>13.657296525064076</v>
      </c>
    </row>
    <row r="248" spans="1:8" ht="45">
      <c r="A248" s="52" t="s">
        <v>192</v>
      </c>
      <c r="B248" s="17" t="s">
        <v>193</v>
      </c>
      <c r="C248" s="18"/>
      <c r="D248" s="17"/>
      <c r="E248" s="17"/>
      <c r="F248" s="20">
        <f t="shared" ref="F248:G250" si="25">F249</f>
        <v>308</v>
      </c>
      <c r="G248" s="20">
        <f t="shared" si="25"/>
        <v>276.55</v>
      </c>
      <c r="H248" s="21">
        <f t="shared" si="24"/>
        <v>89.788961038961034</v>
      </c>
    </row>
    <row r="249" spans="1:8" ht="45">
      <c r="A249" s="54" t="s">
        <v>14</v>
      </c>
      <c r="B249" s="27" t="s">
        <v>193</v>
      </c>
      <c r="C249" s="28" t="s">
        <v>15</v>
      </c>
      <c r="D249" s="27"/>
      <c r="E249" s="27"/>
      <c r="F249" s="30">
        <f t="shared" si="25"/>
        <v>308</v>
      </c>
      <c r="G249" s="30">
        <f t="shared" si="25"/>
        <v>276.55</v>
      </c>
      <c r="H249" s="31">
        <f t="shared" si="24"/>
        <v>89.788961038961034</v>
      </c>
    </row>
    <row r="250" spans="1:8">
      <c r="A250" s="54" t="s">
        <v>187</v>
      </c>
      <c r="B250" s="27" t="s">
        <v>193</v>
      </c>
      <c r="C250" s="28" t="s">
        <v>17</v>
      </c>
      <c r="D250" s="27" t="s">
        <v>188</v>
      </c>
      <c r="E250" s="27" t="s">
        <v>19</v>
      </c>
      <c r="F250" s="30">
        <f t="shared" si="25"/>
        <v>308</v>
      </c>
      <c r="G250" s="30">
        <f t="shared" si="25"/>
        <v>276.55</v>
      </c>
      <c r="H250" s="31">
        <f t="shared" si="24"/>
        <v>89.788961038961034</v>
      </c>
    </row>
    <row r="251" spans="1:8" ht="15.75" thickBot="1">
      <c r="A251" s="55" t="s">
        <v>189</v>
      </c>
      <c r="B251" s="32" t="s">
        <v>193</v>
      </c>
      <c r="C251" s="33" t="s">
        <v>17</v>
      </c>
      <c r="D251" s="32" t="s">
        <v>188</v>
      </c>
      <c r="E251" s="32" t="s">
        <v>18</v>
      </c>
      <c r="F251" s="34">
        <v>308</v>
      </c>
      <c r="G251" s="35">
        <v>276.55</v>
      </c>
      <c r="H251" s="36">
        <f t="shared" si="24"/>
        <v>89.788961038961034</v>
      </c>
    </row>
    <row r="252" spans="1:8" ht="120">
      <c r="A252" s="58" t="s">
        <v>194</v>
      </c>
      <c r="B252" s="17" t="s">
        <v>195</v>
      </c>
      <c r="C252" s="18"/>
      <c r="D252" s="17"/>
      <c r="E252" s="17"/>
      <c r="F252" s="19">
        <f t="shared" ref="F252:G254" si="26">F253</f>
        <v>6451.2</v>
      </c>
      <c r="G252" s="20">
        <f t="shared" si="26"/>
        <v>3203.16</v>
      </c>
      <c r="H252" s="21">
        <f t="shared" si="24"/>
        <v>49.652157738095241</v>
      </c>
    </row>
    <row r="253" spans="1:8" ht="90">
      <c r="A253" s="54" t="s">
        <v>38</v>
      </c>
      <c r="B253" s="27" t="s">
        <v>195</v>
      </c>
      <c r="C253" s="28" t="s">
        <v>39</v>
      </c>
      <c r="D253" s="27"/>
      <c r="E253" s="27"/>
      <c r="F253" s="29">
        <f t="shared" si="26"/>
        <v>6451.2</v>
      </c>
      <c r="G253" s="30">
        <f t="shared" si="26"/>
        <v>3203.16</v>
      </c>
      <c r="H253" s="31">
        <f t="shared" si="24"/>
        <v>49.652157738095241</v>
      </c>
    </row>
    <row r="254" spans="1:8">
      <c r="A254" s="54" t="s">
        <v>187</v>
      </c>
      <c r="B254" s="27" t="s">
        <v>195</v>
      </c>
      <c r="C254" s="28" t="s">
        <v>155</v>
      </c>
      <c r="D254" s="27" t="s">
        <v>188</v>
      </c>
      <c r="E254" s="27" t="s">
        <v>19</v>
      </c>
      <c r="F254" s="29">
        <f t="shared" si="26"/>
        <v>6451.2</v>
      </c>
      <c r="G254" s="30">
        <f t="shared" si="26"/>
        <v>3203.16</v>
      </c>
      <c r="H254" s="31">
        <f t="shared" si="24"/>
        <v>49.652157738095241</v>
      </c>
    </row>
    <row r="255" spans="1:8" ht="15.75" thickBot="1">
      <c r="A255" s="55" t="s">
        <v>189</v>
      </c>
      <c r="B255" s="32" t="s">
        <v>195</v>
      </c>
      <c r="C255" s="33" t="s">
        <v>155</v>
      </c>
      <c r="D255" s="32" t="s">
        <v>188</v>
      </c>
      <c r="E255" s="32" t="s">
        <v>18</v>
      </c>
      <c r="F255" s="34">
        <v>6451.2</v>
      </c>
      <c r="G255" s="35">
        <v>3203.16</v>
      </c>
      <c r="H255" s="36">
        <f t="shared" si="24"/>
        <v>49.652157738095241</v>
      </c>
    </row>
    <row r="256" spans="1:8" ht="43.5" thickBot="1">
      <c r="A256" s="57" t="s">
        <v>196</v>
      </c>
      <c r="B256" s="40" t="s">
        <v>197</v>
      </c>
      <c r="C256" s="41"/>
      <c r="D256" s="40"/>
      <c r="E256" s="40"/>
      <c r="F256" s="43">
        <f>F257+F261+F265</f>
        <v>697.81</v>
      </c>
      <c r="G256" s="43">
        <f>G257+G261+G265</f>
        <v>567.04999999999995</v>
      </c>
      <c r="H256" s="43">
        <f t="shared" si="24"/>
        <v>81.261374872816376</v>
      </c>
    </row>
    <row r="257" spans="1:8" ht="30">
      <c r="A257" s="52" t="s">
        <v>198</v>
      </c>
      <c r="B257" s="17" t="s">
        <v>199</v>
      </c>
      <c r="C257" s="18"/>
      <c r="D257" s="17"/>
      <c r="E257" s="17"/>
      <c r="F257" s="19">
        <v>120</v>
      </c>
      <c r="G257" s="20">
        <f>G258</f>
        <v>87.74</v>
      </c>
      <c r="H257" s="21">
        <f t="shared" si="24"/>
        <v>73.11666666666666</v>
      </c>
    </row>
    <row r="258" spans="1:8" ht="45">
      <c r="A258" s="54" t="s">
        <v>14</v>
      </c>
      <c r="B258" s="27" t="s">
        <v>199</v>
      </c>
      <c r="C258" s="28" t="s">
        <v>15</v>
      </c>
      <c r="D258" s="27"/>
      <c r="E258" s="27"/>
      <c r="F258" s="29">
        <v>120</v>
      </c>
      <c r="G258" s="30">
        <f>G259</f>
        <v>87.74</v>
      </c>
      <c r="H258" s="31">
        <f t="shared" si="24"/>
        <v>73.11666666666666</v>
      </c>
    </row>
    <row r="259" spans="1:8">
      <c r="A259" s="54" t="s">
        <v>200</v>
      </c>
      <c r="B259" s="27" t="s">
        <v>199</v>
      </c>
      <c r="C259" s="28" t="s">
        <v>17</v>
      </c>
      <c r="D259" s="27" t="s">
        <v>83</v>
      </c>
      <c r="E259" s="27" t="s">
        <v>19</v>
      </c>
      <c r="F259" s="29">
        <v>120</v>
      </c>
      <c r="G259" s="30">
        <f>G260</f>
        <v>87.74</v>
      </c>
      <c r="H259" s="31">
        <f t="shared" si="24"/>
        <v>73.11666666666666</v>
      </c>
    </row>
    <row r="260" spans="1:8" ht="15.75" thickBot="1">
      <c r="A260" s="55" t="s">
        <v>201</v>
      </c>
      <c r="B260" s="32" t="s">
        <v>199</v>
      </c>
      <c r="C260" s="33" t="s">
        <v>17</v>
      </c>
      <c r="D260" s="32" t="s">
        <v>83</v>
      </c>
      <c r="E260" s="32" t="s">
        <v>74</v>
      </c>
      <c r="F260" s="34">
        <v>120</v>
      </c>
      <c r="G260" s="35">
        <v>87.74</v>
      </c>
      <c r="H260" s="36">
        <f t="shared" si="24"/>
        <v>73.11666666666666</v>
      </c>
    </row>
    <row r="261" spans="1:8" ht="45">
      <c r="A261" s="52" t="s">
        <v>202</v>
      </c>
      <c r="B261" s="17" t="s">
        <v>203</v>
      </c>
      <c r="C261" s="18"/>
      <c r="D261" s="17"/>
      <c r="E261" s="17"/>
      <c r="F261" s="19">
        <v>110</v>
      </c>
      <c r="G261" s="20">
        <f>G262</f>
        <v>11.5</v>
      </c>
      <c r="H261" s="21">
        <f t="shared" si="24"/>
        <v>10.454545454545455</v>
      </c>
    </row>
    <row r="262" spans="1:8" ht="45">
      <c r="A262" s="54" t="s">
        <v>14</v>
      </c>
      <c r="B262" s="27" t="s">
        <v>203</v>
      </c>
      <c r="C262" s="28" t="s">
        <v>15</v>
      </c>
      <c r="D262" s="27"/>
      <c r="E262" s="27"/>
      <c r="F262" s="29">
        <v>110</v>
      </c>
      <c r="G262" s="30">
        <f>G263</f>
        <v>11.5</v>
      </c>
      <c r="H262" s="31">
        <f t="shared" si="24"/>
        <v>10.454545454545455</v>
      </c>
    </row>
    <row r="263" spans="1:8">
      <c r="A263" s="54" t="s">
        <v>22</v>
      </c>
      <c r="B263" s="27" t="s">
        <v>203</v>
      </c>
      <c r="C263" s="28" t="s">
        <v>17</v>
      </c>
      <c r="D263" s="27" t="s">
        <v>23</v>
      </c>
      <c r="E263" s="27" t="s">
        <v>19</v>
      </c>
      <c r="F263" s="29">
        <v>110</v>
      </c>
      <c r="G263" s="30">
        <f>G264</f>
        <v>11.5</v>
      </c>
      <c r="H263" s="31">
        <f t="shared" si="24"/>
        <v>10.454545454545455</v>
      </c>
    </row>
    <row r="264" spans="1:8" ht="15.75" thickBot="1">
      <c r="A264" s="55" t="s">
        <v>204</v>
      </c>
      <c r="B264" s="32" t="s">
        <v>203</v>
      </c>
      <c r="C264" s="33" t="s">
        <v>17</v>
      </c>
      <c r="D264" s="32" t="s">
        <v>23</v>
      </c>
      <c r="E264" s="32" t="s">
        <v>23</v>
      </c>
      <c r="F264" s="34">
        <v>110</v>
      </c>
      <c r="G264" s="35">
        <v>11.5</v>
      </c>
      <c r="H264" s="36">
        <f t="shared" si="24"/>
        <v>10.454545454545455</v>
      </c>
    </row>
    <row r="265" spans="1:8" ht="45">
      <c r="A265" s="52" t="s">
        <v>205</v>
      </c>
      <c r="B265" s="17" t="s">
        <v>206</v>
      </c>
      <c r="C265" s="18"/>
      <c r="D265" s="17"/>
      <c r="E265" s="17"/>
      <c r="F265" s="20">
        <f t="shared" ref="F265:G267" si="27">F266</f>
        <v>467.81</v>
      </c>
      <c r="G265" s="20">
        <f t="shared" si="27"/>
        <v>467.81</v>
      </c>
      <c r="H265" s="21">
        <f t="shared" si="24"/>
        <v>100</v>
      </c>
    </row>
    <row r="266" spans="1:8" ht="90">
      <c r="A266" s="54" t="s">
        <v>38</v>
      </c>
      <c r="B266" s="27" t="s">
        <v>206</v>
      </c>
      <c r="C266" s="28" t="s">
        <v>39</v>
      </c>
      <c r="D266" s="27"/>
      <c r="E266" s="27"/>
      <c r="F266" s="30">
        <f t="shared" si="27"/>
        <v>467.81</v>
      </c>
      <c r="G266" s="30">
        <f t="shared" si="27"/>
        <v>467.81</v>
      </c>
      <c r="H266" s="31">
        <f t="shared" si="24"/>
        <v>100</v>
      </c>
    </row>
    <row r="267" spans="1:8">
      <c r="A267" s="54" t="s">
        <v>22</v>
      </c>
      <c r="B267" s="27" t="s">
        <v>206</v>
      </c>
      <c r="C267" s="28" t="s">
        <v>155</v>
      </c>
      <c r="D267" s="27" t="s">
        <v>23</v>
      </c>
      <c r="E267" s="27" t="s">
        <v>19</v>
      </c>
      <c r="F267" s="30">
        <f t="shared" si="27"/>
        <v>467.81</v>
      </c>
      <c r="G267" s="30">
        <f t="shared" si="27"/>
        <v>467.81</v>
      </c>
      <c r="H267" s="31">
        <f t="shared" si="24"/>
        <v>100</v>
      </c>
    </row>
    <row r="268" spans="1:8" ht="15.75" thickBot="1">
      <c r="A268" s="55" t="s">
        <v>204</v>
      </c>
      <c r="B268" s="32" t="s">
        <v>206</v>
      </c>
      <c r="C268" s="33" t="s">
        <v>155</v>
      </c>
      <c r="D268" s="32" t="s">
        <v>23</v>
      </c>
      <c r="E268" s="32" t="s">
        <v>23</v>
      </c>
      <c r="F268" s="34">
        <v>467.81</v>
      </c>
      <c r="G268" s="35">
        <v>467.81</v>
      </c>
      <c r="H268" s="36">
        <f t="shared" si="24"/>
        <v>100</v>
      </c>
    </row>
    <row r="269" spans="1:8" ht="43.5" thickBot="1">
      <c r="A269" s="57" t="s">
        <v>207</v>
      </c>
      <c r="B269" s="40" t="s">
        <v>208</v>
      </c>
      <c r="C269" s="41"/>
      <c r="D269" s="40"/>
      <c r="E269" s="40"/>
      <c r="F269" s="43">
        <f>F270+F274+F278+F282+F286+F290</f>
        <v>23305.989999999998</v>
      </c>
      <c r="G269" s="43">
        <f>G270+G274+G278+G282+G286+G290</f>
        <v>20180.11</v>
      </c>
      <c r="H269" s="43">
        <f t="shared" si="24"/>
        <v>86.58765407519698</v>
      </c>
    </row>
    <row r="270" spans="1:8" ht="30">
      <c r="A270" s="52" t="s">
        <v>209</v>
      </c>
      <c r="B270" s="17" t="s">
        <v>210</v>
      </c>
      <c r="C270" s="18"/>
      <c r="D270" s="17"/>
      <c r="E270" s="17"/>
      <c r="F270" s="19">
        <v>300</v>
      </c>
      <c r="G270" s="20">
        <f>G271</f>
        <v>107.93</v>
      </c>
      <c r="H270" s="21">
        <f t="shared" si="24"/>
        <v>35.976666666666667</v>
      </c>
    </row>
    <row r="271" spans="1:8" ht="45">
      <c r="A271" s="54" t="s">
        <v>14</v>
      </c>
      <c r="B271" s="27" t="s">
        <v>210</v>
      </c>
      <c r="C271" s="28" t="s">
        <v>15</v>
      </c>
      <c r="D271" s="27"/>
      <c r="E271" s="27"/>
      <c r="F271" s="29">
        <v>300</v>
      </c>
      <c r="G271" s="30">
        <f>G272</f>
        <v>107.93</v>
      </c>
      <c r="H271" s="31">
        <f t="shared" si="24"/>
        <v>35.976666666666667</v>
      </c>
    </row>
    <row r="272" spans="1:8">
      <c r="A272" s="54" t="s">
        <v>139</v>
      </c>
      <c r="B272" s="27" t="s">
        <v>210</v>
      </c>
      <c r="C272" s="28" t="s">
        <v>17</v>
      </c>
      <c r="D272" s="27" t="s">
        <v>21</v>
      </c>
      <c r="E272" s="27" t="s">
        <v>19</v>
      </c>
      <c r="F272" s="29">
        <v>300</v>
      </c>
      <c r="G272" s="30">
        <f>G273</f>
        <v>107.93</v>
      </c>
      <c r="H272" s="31">
        <f t="shared" si="24"/>
        <v>35.976666666666667</v>
      </c>
    </row>
    <row r="273" spans="1:8" ht="15.75" thickBot="1">
      <c r="A273" s="55" t="s">
        <v>179</v>
      </c>
      <c r="B273" s="32" t="s">
        <v>210</v>
      </c>
      <c r="C273" s="33" t="s">
        <v>17</v>
      </c>
      <c r="D273" s="32" t="s">
        <v>21</v>
      </c>
      <c r="E273" s="32" t="s">
        <v>180</v>
      </c>
      <c r="F273" s="34">
        <v>300</v>
      </c>
      <c r="G273" s="35">
        <v>107.93</v>
      </c>
      <c r="H273" s="36">
        <f t="shared" si="24"/>
        <v>35.976666666666667</v>
      </c>
    </row>
    <row r="274" spans="1:8">
      <c r="A274" s="52" t="s">
        <v>211</v>
      </c>
      <c r="B274" s="17" t="s">
        <v>212</v>
      </c>
      <c r="C274" s="18"/>
      <c r="D274" s="17"/>
      <c r="E274" s="17"/>
      <c r="F274" s="20">
        <f t="shared" ref="F274:G276" si="28">F275</f>
        <v>2114.2800000000002</v>
      </c>
      <c r="G274" s="20">
        <f t="shared" si="28"/>
        <v>1688.7</v>
      </c>
      <c r="H274" s="21">
        <f t="shared" si="24"/>
        <v>79.871161813950835</v>
      </c>
    </row>
    <row r="275" spans="1:8" ht="45">
      <c r="A275" s="54" t="s">
        <v>14</v>
      </c>
      <c r="B275" s="27" t="s">
        <v>212</v>
      </c>
      <c r="C275" s="28" t="s">
        <v>15</v>
      </c>
      <c r="D275" s="27"/>
      <c r="E275" s="27"/>
      <c r="F275" s="30">
        <f t="shared" si="28"/>
        <v>2114.2800000000002</v>
      </c>
      <c r="G275" s="30">
        <f t="shared" si="28"/>
        <v>1688.7</v>
      </c>
      <c r="H275" s="31">
        <f t="shared" si="24"/>
        <v>79.871161813950835</v>
      </c>
    </row>
    <row r="276" spans="1:8">
      <c r="A276" s="54" t="s">
        <v>139</v>
      </c>
      <c r="B276" s="27" t="s">
        <v>212</v>
      </c>
      <c r="C276" s="28" t="s">
        <v>17</v>
      </c>
      <c r="D276" s="27" t="s">
        <v>21</v>
      </c>
      <c r="E276" s="27" t="s">
        <v>19</v>
      </c>
      <c r="F276" s="30">
        <f t="shared" si="28"/>
        <v>2114.2800000000002</v>
      </c>
      <c r="G276" s="30">
        <f t="shared" si="28"/>
        <v>1688.7</v>
      </c>
      <c r="H276" s="31">
        <f t="shared" si="24"/>
        <v>79.871161813950835</v>
      </c>
    </row>
    <row r="277" spans="1:8" ht="15.75" thickBot="1">
      <c r="A277" s="55" t="s">
        <v>179</v>
      </c>
      <c r="B277" s="32" t="s">
        <v>212</v>
      </c>
      <c r="C277" s="33" t="s">
        <v>17</v>
      </c>
      <c r="D277" s="32" t="s">
        <v>21</v>
      </c>
      <c r="E277" s="32" t="s">
        <v>180</v>
      </c>
      <c r="F277" s="34">
        <v>2114.2800000000002</v>
      </c>
      <c r="G277" s="35">
        <v>1688.7</v>
      </c>
      <c r="H277" s="36">
        <f t="shared" si="24"/>
        <v>79.871161813950835</v>
      </c>
    </row>
    <row r="278" spans="1:8" ht="30">
      <c r="A278" s="52" t="s">
        <v>213</v>
      </c>
      <c r="B278" s="17" t="s">
        <v>214</v>
      </c>
      <c r="C278" s="18"/>
      <c r="D278" s="17"/>
      <c r="E278" s="17"/>
      <c r="F278" s="20">
        <f t="shared" ref="F278:G280" si="29">F279</f>
        <v>1870</v>
      </c>
      <c r="G278" s="20">
        <f t="shared" si="29"/>
        <v>0</v>
      </c>
      <c r="H278" s="21">
        <f t="shared" si="24"/>
        <v>0</v>
      </c>
    </row>
    <row r="279" spans="1:8" ht="45">
      <c r="A279" s="54" t="s">
        <v>14</v>
      </c>
      <c r="B279" s="27" t="s">
        <v>214</v>
      </c>
      <c r="C279" s="28" t="s">
        <v>15</v>
      </c>
      <c r="D279" s="27"/>
      <c r="E279" s="27"/>
      <c r="F279" s="30">
        <f t="shared" si="29"/>
        <v>1870</v>
      </c>
      <c r="G279" s="30">
        <f t="shared" si="29"/>
        <v>0</v>
      </c>
      <c r="H279" s="31">
        <f t="shared" si="24"/>
        <v>0</v>
      </c>
    </row>
    <row r="280" spans="1:8">
      <c r="A280" s="54" t="s">
        <v>139</v>
      </c>
      <c r="B280" s="27" t="s">
        <v>214</v>
      </c>
      <c r="C280" s="28" t="s">
        <v>17</v>
      </c>
      <c r="D280" s="27" t="s">
        <v>21</v>
      </c>
      <c r="E280" s="27" t="s">
        <v>19</v>
      </c>
      <c r="F280" s="30">
        <f t="shared" si="29"/>
        <v>1870</v>
      </c>
      <c r="G280" s="30">
        <f t="shared" si="29"/>
        <v>0</v>
      </c>
      <c r="H280" s="31">
        <f t="shared" si="24"/>
        <v>0</v>
      </c>
    </row>
    <row r="281" spans="1:8" ht="15.75" thickBot="1">
      <c r="A281" s="55" t="s">
        <v>179</v>
      </c>
      <c r="B281" s="32" t="s">
        <v>214</v>
      </c>
      <c r="C281" s="33" t="s">
        <v>17</v>
      </c>
      <c r="D281" s="32" t="s">
        <v>21</v>
      </c>
      <c r="E281" s="32" t="s">
        <v>180</v>
      </c>
      <c r="F281" s="34">
        <v>1870</v>
      </c>
      <c r="G281" s="35">
        <v>0</v>
      </c>
      <c r="H281" s="36">
        <f t="shared" ref="H281:H305" si="30">G281*100/F281</f>
        <v>0</v>
      </c>
    </row>
    <row r="282" spans="1:8" ht="30">
      <c r="A282" s="52" t="s">
        <v>215</v>
      </c>
      <c r="B282" s="17" t="s">
        <v>216</v>
      </c>
      <c r="C282" s="18"/>
      <c r="D282" s="17"/>
      <c r="E282" s="17"/>
      <c r="F282" s="19">
        <v>17471.82</v>
      </c>
      <c r="G282" s="20">
        <f>G283</f>
        <v>16843.59</v>
      </c>
      <c r="H282" s="21">
        <f t="shared" si="30"/>
        <v>96.404324220373155</v>
      </c>
    </row>
    <row r="283" spans="1:8" ht="45">
      <c r="A283" s="54" t="s">
        <v>14</v>
      </c>
      <c r="B283" s="27" t="s">
        <v>216</v>
      </c>
      <c r="C283" s="28" t="s">
        <v>15</v>
      </c>
      <c r="D283" s="27"/>
      <c r="E283" s="27"/>
      <c r="F283" s="29">
        <v>17471.82</v>
      </c>
      <c r="G283" s="30">
        <f>G284</f>
        <v>16843.59</v>
      </c>
      <c r="H283" s="31">
        <f t="shared" si="30"/>
        <v>96.404324220373155</v>
      </c>
    </row>
    <row r="284" spans="1:8">
      <c r="A284" s="54" t="s">
        <v>139</v>
      </c>
      <c r="B284" s="27" t="s">
        <v>216</v>
      </c>
      <c r="C284" s="28" t="s">
        <v>17</v>
      </c>
      <c r="D284" s="27" t="s">
        <v>21</v>
      </c>
      <c r="E284" s="27" t="s">
        <v>19</v>
      </c>
      <c r="F284" s="29">
        <v>17471.82</v>
      </c>
      <c r="G284" s="30">
        <f>G285</f>
        <v>16843.59</v>
      </c>
      <c r="H284" s="31">
        <f t="shared" si="30"/>
        <v>96.404324220373155</v>
      </c>
    </row>
    <row r="285" spans="1:8" ht="15.75" thickBot="1">
      <c r="A285" s="55" t="s">
        <v>179</v>
      </c>
      <c r="B285" s="32" t="s">
        <v>216</v>
      </c>
      <c r="C285" s="33" t="s">
        <v>17</v>
      </c>
      <c r="D285" s="32" t="s">
        <v>21</v>
      </c>
      <c r="E285" s="32" t="s">
        <v>180</v>
      </c>
      <c r="F285" s="34">
        <v>17471.82</v>
      </c>
      <c r="G285" s="35">
        <v>16843.59</v>
      </c>
      <c r="H285" s="36">
        <f t="shared" si="30"/>
        <v>96.404324220373155</v>
      </c>
    </row>
    <row r="286" spans="1:8" ht="45">
      <c r="A286" s="52" t="s">
        <v>217</v>
      </c>
      <c r="B286" s="17" t="s">
        <v>218</v>
      </c>
      <c r="C286" s="18"/>
      <c r="D286" s="17"/>
      <c r="E286" s="17"/>
      <c r="F286" s="19">
        <v>10</v>
      </c>
      <c r="G286" s="20">
        <f>G287</f>
        <v>0</v>
      </c>
      <c r="H286" s="21">
        <f t="shared" si="30"/>
        <v>0</v>
      </c>
    </row>
    <row r="287" spans="1:8" ht="45">
      <c r="A287" s="54" t="s">
        <v>14</v>
      </c>
      <c r="B287" s="27" t="s">
        <v>218</v>
      </c>
      <c r="C287" s="28" t="s">
        <v>15</v>
      </c>
      <c r="D287" s="27"/>
      <c r="E287" s="27"/>
      <c r="F287" s="29">
        <v>10</v>
      </c>
      <c r="G287" s="30">
        <f>G288</f>
        <v>0</v>
      </c>
      <c r="H287" s="31">
        <f t="shared" si="30"/>
        <v>0</v>
      </c>
    </row>
    <row r="288" spans="1:8">
      <c r="A288" s="54" t="s">
        <v>139</v>
      </c>
      <c r="B288" s="27" t="s">
        <v>218</v>
      </c>
      <c r="C288" s="28" t="s">
        <v>17</v>
      </c>
      <c r="D288" s="27" t="s">
        <v>21</v>
      </c>
      <c r="E288" s="27" t="s">
        <v>19</v>
      </c>
      <c r="F288" s="29">
        <v>10</v>
      </c>
      <c r="G288" s="30">
        <f>G289</f>
        <v>0</v>
      </c>
      <c r="H288" s="31">
        <f t="shared" si="30"/>
        <v>0</v>
      </c>
    </row>
    <row r="289" spans="1:8" ht="15.75" thickBot="1">
      <c r="A289" s="55" t="s">
        <v>179</v>
      </c>
      <c r="B289" s="32" t="s">
        <v>218</v>
      </c>
      <c r="C289" s="33" t="s">
        <v>17</v>
      </c>
      <c r="D289" s="32" t="s">
        <v>21</v>
      </c>
      <c r="E289" s="32" t="s">
        <v>180</v>
      </c>
      <c r="F289" s="34">
        <v>10</v>
      </c>
      <c r="G289" s="35">
        <v>0</v>
      </c>
      <c r="H289" s="36">
        <f t="shared" si="30"/>
        <v>0</v>
      </c>
    </row>
    <row r="290" spans="1:8" ht="120">
      <c r="A290" s="58" t="s">
        <v>219</v>
      </c>
      <c r="B290" s="17" t="s">
        <v>220</v>
      </c>
      <c r="C290" s="18"/>
      <c r="D290" s="17"/>
      <c r="E290" s="17"/>
      <c r="F290" s="19">
        <v>1539.89</v>
      </c>
      <c r="G290" s="20">
        <f>G291</f>
        <v>1539.89</v>
      </c>
      <c r="H290" s="21">
        <f t="shared" si="30"/>
        <v>100</v>
      </c>
    </row>
    <row r="291" spans="1:8" ht="45">
      <c r="A291" s="54" t="s">
        <v>14</v>
      </c>
      <c r="B291" s="27" t="s">
        <v>220</v>
      </c>
      <c r="C291" s="28" t="s">
        <v>15</v>
      </c>
      <c r="D291" s="27"/>
      <c r="E291" s="27"/>
      <c r="F291" s="29">
        <v>1539.89</v>
      </c>
      <c r="G291" s="30">
        <f>G292</f>
        <v>1539.89</v>
      </c>
      <c r="H291" s="31">
        <f t="shared" si="30"/>
        <v>100</v>
      </c>
    </row>
    <row r="292" spans="1:8">
      <c r="A292" s="54" t="s">
        <v>139</v>
      </c>
      <c r="B292" s="27" t="s">
        <v>220</v>
      </c>
      <c r="C292" s="28" t="s">
        <v>17</v>
      </c>
      <c r="D292" s="27" t="s">
        <v>21</v>
      </c>
      <c r="E292" s="27" t="s">
        <v>19</v>
      </c>
      <c r="F292" s="29">
        <v>1539.89</v>
      </c>
      <c r="G292" s="30">
        <f>G293</f>
        <v>1539.89</v>
      </c>
      <c r="H292" s="31">
        <f t="shared" si="30"/>
        <v>100</v>
      </c>
    </row>
    <row r="293" spans="1:8" ht="15.75" thickBot="1">
      <c r="A293" s="55" t="s">
        <v>179</v>
      </c>
      <c r="B293" s="32" t="s">
        <v>220</v>
      </c>
      <c r="C293" s="33" t="s">
        <v>17</v>
      </c>
      <c r="D293" s="32" t="s">
        <v>21</v>
      </c>
      <c r="E293" s="32" t="s">
        <v>180</v>
      </c>
      <c r="F293" s="34">
        <v>1539.89</v>
      </c>
      <c r="G293" s="35">
        <v>1539.89</v>
      </c>
      <c r="H293" s="36">
        <f t="shared" si="30"/>
        <v>100</v>
      </c>
    </row>
    <row r="294" spans="1:8" ht="25.5">
      <c r="A294" s="56" t="s">
        <v>221</v>
      </c>
      <c r="B294" s="37" t="s">
        <v>222</v>
      </c>
      <c r="C294" s="38"/>
      <c r="D294" s="37"/>
      <c r="E294" s="37"/>
      <c r="F294" s="39">
        <f>F295+F300</f>
        <v>10542.57</v>
      </c>
      <c r="G294" s="39">
        <f>G295+G300</f>
        <v>9734.4700000000012</v>
      </c>
      <c r="H294" s="39">
        <f t="shared" si="30"/>
        <v>92.334886085650851</v>
      </c>
    </row>
    <row r="295" spans="1:8" ht="29.25" thickBot="1">
      <c r="A295" s="51" t="s">
        <v>223</v>
      </c>
      <c r="B295" s="14" t="s">
        <v>224</v>
      </c>
      <c r="C295" s="15"/>
      <c r="D295" s="14"/>
      <c r="E295" s="14"/>
      <c r="F295" s="16">
        <f>F296</f>
        <v>1684.98</v>
      </c>
      <c r="G295" s="16">
        <f>G296</f>
        <v>896.93</v>
      </c>
      <c r="H295" s="16">
        <f t="shared" si="30"/>
        <v>53.230898883072797</v>
      </c>
    </row>
    <row r="296" spans="1:8" ht="60">
      <c r="A296" s="52" t="s">
        <v>225</v>
      </c>
      <c r="B296" s="17" t="s">
        <v>226</v>
      </c>
      <c r="C296" s="18"/>
      <c r="D296" s="17"/>
      <c r="E296" s="17"/>
      <c r="F296" s="19">
        <v>1684.98</v>
      </c>
      <c r="G296" s="20">
        <f>G297</f>
        <v>896.93</v>
      </c>
      <c r="H296" s="21">
        <f t="shared" si="30"/>
        <v>53.230898883072797</v>
      </c>
    </row>
    <row r="297" spans="1:8" ht="45">
      <c r="A297" s="54" t="s">
        <v>14</v>
      </c>
      <c r="B297" s="27" t="s">
        <v>226</v>
      </c>
      <c r="C297" s="28" t="s">
        <v>15</v>
      </c>
      <c r="D297" s="27"/>
      <c r="E297" s="27"/>
      <c r="F297" s="29">
        <v>1684.98</v>
      </c>
      <c r="G297" s="30">
        <f>G298</f>
        <v>896.93</v>
      </c>
      <c r="H297" s="31">
        <f t="shared" si="30"/>
        <v>53.230898883072797</v>
      </c>
    </row>
    <row r="298" spans="1:8" ht="30">
      <c r="A298" s="54" t="s">
        <v>60</v>
      </c>
      <c r="B298" s="27" t="s">
        <v>226</v>
      </c>
      <c r="C298" s="28" t="s">
        <v>17</v>
      </c>
      <c r="D298" s="27" t="s">
        <v>25</v>
      </c>
      <c r="E298" s="27" t="s">
        <v>19</v>
      </c>
      <c r="F298" s="29">
        <v>1684.98</v>
      </c>
      <c r="G298" s="30">
        <f>G299</f>
        <v>896.93</v>
      </c>
      <c r="H298" s="31">
        <f t="shared" si="30"/>
        <v>53.230898883072797</v>
      </c>
    </row>
    <row r="299" spans="1:8" ht="15.75" thickBot="1">
      <c r="A299" s="55" t="s">
        <v>123</v>
      </c>
      <c r="B299" s="32" t="s">
        <v>226</v>
      </c>
      <c r="C299" s="33" t="s">
        <v>17</v>
      </c>
      <c r="D299" s="32" t="s">
        <v>25</v>
      </c>
      <c r="E299" s="32" t="s">
        <v>112</v>
      </c>
      <c r="F299" s="34">
        <v>1684.98</v>
      </c>
      <c r="G299" s="35">
        <v>896.93</v>
      </c>
      <c r="H299" s="36">
        <f t="shared" si="30"/>
        <v>53.230898883072797</v>
      </c>
    </row>
    <row r="300" spans="1:8" ht="57.75" thickBot="1">
      <c r="A300" s="57" t="s">
        <v>227</v>
      </c>
      <c r="B300" s="40" t="s">
        <v>228</v>
      </c>
      <c r="C300" s="41"/>
      <c r="D300" s="40"/>
      <c r="E300" s="40"/>
      <c r="F300" s="43">
        <f>F301</f>
        <v>8857.59</v>
      </c>
      <c r="G300" s="43">
        <f>G301</f>
        <v>8837.5400000000009</v>
      </c>
      <c r="H300" s="43">
        <f t="shared" si="30"/>
        <v>99.773640459763897</v>
      </c>
    </row>
    <row r="301" spans="1:8" ht="30">
      <c r="A301" s="52" t="s">
        <v>229</v>
      </c>
      <c r="B301" s="17" t="s">
        <v>230</v>
      </c>
      <c r="C301" s="18"/>
      <c r="D301" s="17"/>
      <c r="E301" s="17"/>
      <c r="F301" s="19">
        <v>8857.59</v>
      </c>
      <c r="G301" s="20">
        <f>G302</f>
        <v>8837.5400000000009</v>
      </c>
      <c r="H301" s="21">
        <f t="shared" si="30"/>
        <v>99.773640459763897</v>
      </c>
    </row>
    <row r="302" spans="1:8" ht="45">
      <c r="A302" s="54" t="s">
        <v>14</v>
      </c>
      <c r="B302" s="27" t="s">
        <v>230</v>
      </c>
      <c r="C302" s="28" t="s">
        <v>15</v>
      </c>
      <c r="D302" s="27"/>
      <c r="E302" s="27"/>
      <c r="F302" s="29">
        <v>8857.59</v>
      </c>
      <c r="G302" s="30">
        <f>G303</f>
        <v>8837.5400000000009</v>
      </c>
      <c r="H302" s="31">
        <f t="shared" si="30"/>
        <v>99.773640459763897</v>
      </c>
    </row>
    <row r="303" spans="1:8" ht="30">
      <c r="A303" s="54" t="s">
        <v>60</v>
      </c>
      <c r="B303" s="27" t="s">
        <v>230</v>
      </c>
      <c r="C303" s="28" t="s">
        <v>17</v>
      </c>
      <c r="D303" s="27" t="s">
        <v>25</v>
      </c>
      <c r="E303" s="27" t="s">
        <v>19</v>
      </c>
      <c r="F303" s="29">
        <v>8857.59</v>
      </c>
      <c r="G303" s="30">
        <f>G304</f>
        <v>8837.5400000000009</v>
      </c>
      <c r="H303" s="31">
        <f t="shared" si="30"/>
        <v>99.773640459763897</v>
      </c>
    </row>
    <row r="304" spans="1:8" ht="15.75" thickBot="1">
      <c r="A304" s="55" t="s">
        <v>123</v>
      </c>
      <c r="B304" s="32" t="s">
        <v>230</v>
      </c>
      <c r="C304" s="33" t="s">
        <v>17</v>
      </c>
      <c r="D304" s="32" t="s">
        <v>25</v>
      </c>
      <c r="E304" s="32" t="s">
        <v>112</v>
      </c>
      <c r="F304" s="34">
        <v>8857.59</v>
      </c>
      <c r="G304" s="35">
        <v>8837.5400000000009</v>
      </c>
      <c r="H304" s="36">
        <f t="shared" si="30"/>
        <v>99.773640459763897</v>
      </c>
    </row>
    <row r="305" spans="1:8">
      <c r="A305" s="56" t="s">
        <v>231</v>
      </c>
      <c r="B305" s="37"/>
      <c r="C305" s="38"/>
      <c r="D305" s="37"/>
      <c r="E305" s="37"/>
      <c r="F305" s="39">
        <f>F7+F125</f>
        <v>149640.15999999997</v>
      </c>
      <c r="G305" s="39">
        <f>G7+G125</f>
        <v>92577.2</v>
      </c>
      <c r="H305" s="39">
        <f t="shared" si="30"/>
        <v>61.866547055282496</v>
      </c>
    </row>
  </sheetData>
  <autoFilter ref="A1:A306" xr:uid="{D6C3A7BE-A45B-4C4B-9D11-9B2E180DC756}"/>
  <mergeCells count="3">
    <mergeCell ref="A4:H4"/>
    <mergeCell ref="A1:H1"/>
    <mergeCell ref="A2:H2"/>
  </mergeCells>
  <pageMargins left="0.23622047244094491" right="0.23622047244094491" top="0.74803149606299213" bottom="0.74803149606299213" header="0.31496062992125984" footer="0.31496062992125984"/>
  <pageSetup paperSize="9" scale="8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rep:2.56.0.860</dc:description>
  <cp:lastModifiedBy>Гаврилова Людмила Ивановна</cp:lastModifiedBy>
  <cp:lastPrinted>2024-11-05T18:28:11Z</cp:lastPrinted>
  <dcterms:created xsi:type="dcterms:W3CDTF">2024-06-07T09:07:35Z</dcterms:created>
  <dcterms:modified xsi:type="dcterms:W3CDTF">2024-11-14T09:24:48Z</dcterms:modified>
</cp:coreProperties>
</file>