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LZADM-HV\All_doc\Смирнова Л.А\03-СЕССИЯ апрель 2024\Решения\Решение об исполнении по бюджету за 2023 год\"/>
    </mc:Choice>
  </mc:AlternateContent>
  <xr:revisionPtr revIDLastSave="0" documentId="13_ncr:1_{F32DDFEB-CD0F-4EE4-A18F-A6E1AF52E5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й год" sheetId="1" r:id="rId1"/>
    <sheet name="2-й и 3-й года" sheetId="2" r:id="rId2"/>
  </sheets>
  <definedNames>
    <definedName name="_xlnm.Print_Titles" localSheetId="1">'2-й и 3-й года'!#REF!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" i="1" l="1"/>
  <c r="F112" i="1"/>
  <c r="F113" i="1"/>
  <c r="G234" i="1" l="1"/>
  <c r="F234" i="1"/>
  <c r="G232" i="1"/>
  <c r="G231" i="1" s="1"/>
  <c r="G230" i="1" s="1"/>
  <c r="F232" i="1"/>
  <c r="F231" i="1" s="1"/>
  <c r="F230" i="1" s="1"/>
  <c r="G228" i="1"/>
  <c r="G227" i="1" s="1"/>
  <c r="G226" i="1" s="1"/>
  <c r="F228" i="1"/>
  <c r="F227" i="1" s="1"/>
  <c r="F226" i="1" s="1"/>
  <c r="G223" i="1"/>
  <c r="G222" i="1" s="1"/>
  <c r="F223" i="1"/>
  <c r="F222" i="1" s="1"/>
  <c r="G220" i="1"/>
  <c r="G219" i="1" s="1"/>
  <c r="F220" i="1"/>
  <c r="F219" i="1" s="1"/>
  <c r="G217" i="1"/>
  <c r="G216" i="1" s="1"/>
  <c r="F217" i="1"/>
  <c r="F216" i="1" s="1"/>
  <c r="G214" i="1"/>
  <c r="G213" i="1" s="1"/>
  <c r="F214" i="1"/>
  <c r="F213" i="1" s="1"/>
  <c r="G211" i="1"/>
  <c r="G210" i="1" s="1"/>
  <c r="F211" i="1"/>
  <c r="F210" i="1" s="1"/>
  <c r="H208" i="1"/>
  <c r="G207" i="1"/>
  <c r="F207" i="1"/>
  <c r="F206" i="1" s="1"/>
  <c r="G201" i="1"/>
  <c r="G200" i="1" s="1"/>
  <c r="F201" i="1"/>
  <c r="F200" i="1" s="1"/>
  <c r="G204" i="1"/>
  <c r="G203" i="1" s="1"/>
  <c r="F204" i="1"/>
  <c r="F203" i="1" s="1"/>
  <c r="G197" i="1"/>
  <c r="G196" i="1" s="1"/>
  <c r="F197" i="1"/>
  <c r="F196" i="1" s="1"/>
  <c r="G194" i="1"/>
  <c r="G193" i="1" s="1"/>
  <c r="F194" i="1"/>
  <c r="F193" i="1" s="1"/>
  <c r="G190" i="1"/>
  <c r="F190" i="1"/>
  <c r="G188" i="1"/>
  <c r="F188" i="1"/>
  <c r="G185" i="1"/>
  <c r="F185" i="1"/>
  <c r="F180" i="1"/>
  <c r="G180" i="1"/>
  <c r="G136" i="1"/>
  <c r="F209" i="1" l="1"/>
  <c r="H207" i="1"/>
  <c r="G209" i="1"/>
  <c r="F199" i="1"/>
  <c r="G206" i="1"/>
  <c r="H206" i="1" s="1"/>
  <c r="F187" i="1"/>
  <c r="G187" i="1"/>
  <c r="G139" i="1"/>
  <c r="F139" i="1"/>
  <c r="G176" i="1"/>
  <c r="G175" i="1" s="1"/>
  <c r="F176" i="1"/>
  <c r="F175" i="1" s="1"/>
  <c r="G173" i="1"/>
  <c r="G172" i="1" s="1"/>
  <c r="F173" i="1"/>
  <c r="F172" i="1" s="1"/>
  <c r="G170" i="1"/>
  <c r="G169" i="1" s="1"/>
  <c r="F170" i="1"/>
  <c r="F169" i="1" s="1"/>
  <c r="H168" i="1"/>
  <c r="G167" i="1"/>
  <c r="F167" i="1"/>
  <c r="F166" i="1" s="1"/>
  <c r="G164" i="1"/>
  <c r="G163" i="1" s="1"/>
  <c r="F164" i="1"/>
  <c r="F163" i="1" s="1"/>
  <c r="G161" i="1"/>
  <c r="G160" i="1" s="1"/>
  <c r="F161" i="1"/>
  <c r="F160" i="1" s="1"/>
  <c r="G158" i="1"/>
  <c r="G157" i="1" s="1"/>
  <c r="F158" i="1"/>
  <c r="F157" i="1" s="1"/>
  <c r="G155" i="1"/>
  <c r="G154" i="1" s="1"/>
  <c r="F155" i="1"/>
  <c r="F154" i="1" s="1"/>
  <c r="G152" i="1"/>
  <c r="G151" i="1" s="1"/>
  <c r="F152" i="1"/>
  <c r="F151" i="1" s="1"/>
  <c r="H150" i="1"/>
  <c r="G149" i="1"/>
  <c r="G148" i="1" s="1"/>
  <c r="F149" i="1"/>
  <c r="F148" i="1" s="1"/>
  <c r="G146" i="1"/>
  <c r="G145" i="1" s="1"/>
  <c r="F146" i="1"/>
  <c r="F145" i="1" s="1"/>
  <c r="H125" i="1"/>
  <c r="H128" i="1"/>
  <c r="G127" i="1"/>
  <c r="F127" i="1"/>
  <c r="F126" i="1" s="1"/>
  <c r="G124" i="1"/>
  <c r="G123" i="1" s="1"/>
  <c r="F124" i="1"/>
  <c r="F123" i="1" s="1"/>
  <c r="G120" i="1"/>
  <c r="G119" i="1" s="1"/>
  <c r="F120" i="1"/>
  <c r="F119" i="1" s="1"/>
  <c r="G117" i="1"/>
  <c r="G116" i="1" s="1"/>
  <c r="F117" i="1"/>
  <c r="F116" i="1" s="1"/>
  <c r="G103" i="1"/>
  <c r="G102" i="1" s="1"/>
  <c r="F103" i="1"/>
  <c r="F102" i="1" s="1"/>
  <c r="G100" i="1"/>
  <c r="G99" i="1" s="1"/>
  <c r="F100" i="1"/>
  <c r="F99" i="1" s="1"/>
  <c r="G96" i="1"/>
  <c r="G95" i="1" s="1"/>
  <c r="F96" i="1"/>
  <c r="F95" i="1" s="1"/>
  <c r="G93" i="1"/>
  <c r="G92" i="1" s="1"/>
  <c r="F93" i="1"/>
  <c r="F92" i="1" s="1"/>
  <c r="G89" i="1"/>
  <c r="G88" i="1" s="1"/>
  <c r="F89" i="1"/>
  <c r="F88" i="1" s="1"/>
  <c r="G86" i="1"/>
  <c r="G85" i="1" s="1"/>
  <c r="F86" i="1"/>
  <c r="F85" i="1" s="1"/>
  <c r="H84" i="1"/>
  <c r="G83" i="1"/>
  <c r="G82" i="1" s="1"/>
  <c r="F83" i="1"/>
  <c r="F82" i="1" s="1"/>
  <c r="G80" i="1"/>
  <c r="G79" i="1" s="1"/>
  <c r="F80" i="1"/>
  <c r="F79" i="1" s="1"/>
  <c r="G76" i="1"/>
  <c r="G75" i="1" s="1"/>
  <c r="F76" i="1"/>
  <c r="F75" i="1" s="1"/>
  <c r="G73" i="1"/>
  <c r="F73" i="1"/>
  <c r="G71" i="1"/>
  <c r="F71" i="1"/>
  <c r="G68" i="1"/>
  <c r="G67" i="1" s="1"/>
  <c r="F68" i="1"/>
  <c r="F67" i="1" s="1"/>
  <c r="H65" i="1"/>
  <c r="G64" i="1"/>
  <c r="G63" i="1" s="1"/>
  <c r="F64" i="1"/>
  <c r="F63" i="1" s="1"/>
  <c r="G61" i="1"/>
  <c r="G60" i="1" s="1"/>
  <c r="F61" i="1"/>
  <c r="F60" i="1" s="1"/>
  <c r="G58" i="1"/>
  <c r="G57" i="1" s="1"/>
  <c r="F58" i="1"/>
  <c r="F57" i="1" s="1"/>
  <c r="G55" i="1"/>
  <c r="G54" i="1" s="1"/>
  <c r="F55" i="1"/>
  <c r="F54" i="1" s="1"/>
  <c r="G52" i="1"/>
  <c r="G51" i="1" s="1"/>
  <c r="F52" i="1"/>
  <c r="F51" i="1" s="1"/>
  <c r="G49" i="1"/>
  <c r="G48" i="1" s="1"/>
  <c r="F49" i="1"/>
  <c r="F48" i="1" s="1"/>
  <c r="G46" i="1"/>
  <c r="G45" i="1" s="1"/>
  <c r="F46" i="1"/>
  <c r="F45" i="1" s="1"/>
  <c r="G40" i="1"/>
  <c r="G39" i="1" s="1"/>
  <c r="G38" i="1" s="1"/>
  <c r="G37" i="1" s="1"/>
  <c r="F40" i="1"/>
  <c r="F39" i="1" s="1"/>
  <c r="F38" i="1" s="1"/>
  <c r="F37" i="1" s="1"/>
  <c r="G35" i="1"/>
  <c r="G34" i="1" s="1"/>
  <c r="G33" i="1" s="1"/>
  <c r="F35" i="1"/>
  <c r="F34" i="1" s="1"/>
  <c r="F33" i="1" s="1"/>
  <c r="G31" i="1"/>
  <c r="G30" i="1" s="1"/>
  <c r="F31" i="1"/>
  <c r="F30" i="1" s="1"/>
  <c r="G23" i="1"/>
  <c r="G22" i="1" s="1"/>
  <c r="F23" i="1"/>
  <c r="F22" i="1" s="1"/>
  <c r="G20" i="1"/>
  <c r="F20" i="1"/>
  <c r="F44" i="1" l="1"/>
  <c r="G44" i="1"/>
  <c r="H148" i="1"/>
  <c r="G199" i="1"/>
  <c r="H127" i="1"/>
  <c r="F122" i="1"/>
  <c r="H149" i="1"/>
  <c r="H167" i="1"/>
  <c r="F98" i="1"/>
  <c r="H82" i="1"/>
  <c r="H123" i="1"/>
  <c r="H124" i="1"/>
  <c r="G126" i="1"/>
  <c r="H126" i="1" s="1"/>
  <c r="G166" i="1"/>
  <c r="H166" i="1" s="1"/>
  <c r="H83" i="1"/>
  <c r="H63" i="1"/>
  <c r="H64" i="1"/>
  <c r="G15" i="1"/>
  <c r="F15" i="1"/>
  <c r="G122" i="1" l="1"/>
  <c r="H122" i="1" s="1"/>
  <c r="G225" i="1"/>
  <c r="G134" i="1"/>
  <c r="G133" i="1" s="1"/>
  <c r="G115" i="1"/>
  <c r="G182" i="1"/>
  <c r="G179" i="1" s="1"/>
  <c r="H145" i="1"/>
  <c r="G142" i="1"/>
  <c r="G141" i="1" s="1"/>
  <c r="G29" i="1"/>
  <c r="G28" i="1" s="1"/>
  <c r="G70" i="1"/>
  <c r="H74" i="1"/>
  <c r="G98" i="1"/>
  <c r="G17" i="1"/>
  <c r="G14" i="1" s="1"/>
  <c r="G13" i="1" s="1"/>
  <c r="G12" i="1" s="1"/>
  <c r="H18" i="1"/>
  <c r="H20" i="1"/>
  <c r="H21" i="1"/>
  <c r="H25" i="1"/>
  <c r="H26" i="1"/>
  <c r="H27" i="1"/>
  <c r="H30" i="1"/>
  <c r="H31" i="1"/>
  <c r="H32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73" i="1"/>
  <c r="H75" i="1"/>
  <c r="H76" i="1"/>
  <c r="H77" i="1"/>
  <c r="H78" i="1"/>
  <c r="H91" i="1"/>
  <c r="H109" i="1"/>
  <c r="H110" i="1"/>
  <c r="H139" i="1"/>
  <c r="H140" i="1"/>
  <c r="H143" i="1"/>
  <c r="H169" i="1"/>
  <c r="H172" i="1"/>
  <c r="H173" i="1"/>
  <c r="H174" i="1"/>
  <c r="H177" i="1"/>
  <c r="H183" i="1"/>
  <c r="H185" i="1"/>
  <c r="H186" i="1"/>
  <c r="H199" i="1"/>
  <c r="H200" i="1"/>
  <c r="H201" i="1"/>
  <c r="H202" i="1"/>
  <c r="H203" i="1"/>
  <c r="H204" i="1"/>
  <c r="H205" i="1"/>
  <c r="H210" i="1"/>
  <c r="H211" i="1"/>
  <c r="H212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4" i="1"/>
  <c r="H235" i="1"/>
  <c r="G132" i="1" l="1"/>
  <c r="G66" i="1"/>
  <c r="G43" i="1" s="1"/>
  <c r="G42" i="1" s="1"/>
  <c r="G11" i="1"/>
  <c r="H159" i="1"/>
  <c r="H158" i="1"/>
  <c r="H157" i="1"/>
  <c r="G10" i="1" l="1"/>
  <c r="G178" i="1"/>
  <c r="H88" i="1"/>
  <c r="G114" i="1" l="1"/>
  <c r="G106" i="1" s="1"/>
  <c r="G105" i="1" s="1"/>
  <c r="G9" i="1" s="1"/>
  <c r="H147" i="1"/>
  <c r="H146" i="1"/>
  <c r="H197" i="1" l="1"/>
  <c r="H198" i="1"/>
  <c r="H196" i="1"/>
  <c r="H193" i="1"/>
  <c r="H194" i="1"/>
  <c r="H195" i="1"/>
  <c r="H192" i="1"/>
  <c r="H190" i="1"/>
  <c r="H181" i="1"/>
  <c r="H171" i="1"/>
  <c r="H170" i="1"/>
  <c r="H162" i="1"/>
  <c r="H161" i="1"/>
  <c r="H160" i="1"/>
  <c r="H156" i="1"/>
  <c r="H118" i="1"/>
  <c r="H117" i="1"/>
  <c r="H116" i="1"/>
  <c r="H44" i="1"/>
  <c r="H97" i="1"/>
  <c r="H96" i="1"/>
  <c r="H95" i="1"/>
  <c r="H90" i="1"/>
  <c r="H89" i="1"/>
  <c r="H87" i="1"/>
  <c r="H86" i="1"/>
  <c r="H85" i="1"/>
  <c r="H81" i="1"/>
  <c r="H80" i="1"/>
  <c r="H79" i="1"/>
  <c r="H72" i="1"/>
  <c r="H71" i="1"/>
  <c r="H68" i="1"/>
  <c r="H69" i="1"/>
  <c r="H67" i="1"/>
  <c r="H41" i="1"/>
  <c r="H40" i="1"/>
  <c r="H39" i="1"/>
  <c r="H38" i="1"/>
  <c r="H37" i="1"/>
  <c r="H36" i="1"/>
  <c r="H35" i="1"/>
  <c r="H34" i="1"/>
  <c r="H24" i="1"/>
  <c r="H23" i="1"/>
  <c r="H22" i="1"/>
  <c r="H19" i="1"/>
  <c r="F182" i="1" l="1"/>
  <c r="H184" i="1"/>
  <c r="F134" i="1"/>
  <c r="H135" i="1"/>
  <c r="H180" i="1"/>
  <c r="F29" i="1"/>
  <c r="H29" i="1" s="1"/>
  <c r="H33" i="1"/>
  <c r="F142" i="1"/>
  <c r="H144" i="1"/>
  <c r="F191" i="1"/>
  <c r="H189" i="1"/>
  <c r="H138" i="1"/>
  <c r="H153" i="1"/>
  <c r="H152" i="1"/>
  <c r="H151" i="1"/>
  <c r="H155" i="1"/>
  <c r="H154" i="1"/>
  <c r="H94" i="1"/>
  <c r="H93" i="1"/>
  <c r="H92" i="1"/>
  <c r="H121" i="1"/>
  <c r="H120" i="1"/>
  <c r="H101" i="1"/>
  <c r="H100" i="1"/>
  <c r="H99" i="1"/>
  <c r="H98" i="1"/>
  <c r="H15" i="1"/>
  <c r="H16" i="1"/>
  <c r="H182" i="1" l="1"/>
  <c r="F179" i="1"/>
  <c r="H179" i="1" s="1"/>
  <c r="H134" i="1"/>
  <c r="F136" i="1"/>
  <c r="H136" i="1" s="1"/>
  <c r="H137" i="1"/>
  <c r="F115" i="1"/>
  <c r="H115" i="1" s="1"/>
  <c r="H119" i="1"/>
  <c r="H187" i="1"/>
  <c r="H188" i="1"/>
  <c r="F141" i="1"/>
  <c r="H141" i="1" s="1"/>
  <c r="H142" i="1"/>
  <c r="H213" i="1"/>
  <c r="H214" i="1"/>
  <c r="H215" i="1"/>
  <c r="F131" i="1"/>
  <c r="F130" i="1"/>
  <c r="F129" i="1"/>
  <c r="F133" i="1" l="1"/>
  <c r="F132" i="1" l="1"/>
  <c r="H133" i="1"/>
  <c r="H176" i="1"/>
  <c r="H175" i="1"/>
  <c r="F70" i="1"/>
  <c r="F66" i="1" s="1"/>
  <c r="F17" i="1"/>
  <c r="F178" i="1"/>
  <c r="H178" i="1" s="1"/>
  <c r="H209" i="1"/>
  <c r="H230" i="1"/>
  <c r="H231" i="1"/>
  <c r="H232" i="1"/>
  <c r="H233" i="1"/>
  <c r="F14" i="1" l="1"/>
  <c r="H17" i="1"/>
  <c r="H66" i="1"/>
  <c r="H70" i="1"/>
  <c r="F108" i="1"/>
  <c r="F107" i="1" l="1"/>
  <c r="H107" i="1" s="1"/>
  <c r="H108" i="1"/>
  <c r="F43" i="1"/>
  <c r="F13" i="1"/>
  <c r="H14" i="1"/>
  <c r="F225" i="1"/>
  <c r="H225" i="1" s="1"/>
  <c r="H164" i="1"/>
  <c r="H165" i="1"/>
  <c r="F42" i="1" l="1"/>
  <c r="H42" i="1" s="1"/>
  <c r="H43" i="1"/>
  <c r="H132" i="1"/>
  <c r="H163" i="1"/>
  <c r="F12" i="1"/>
  <c r="H13" i="1"/>
  <c r="H104" i="1"/>
  <c r="H103" i="1"/>
  <c r="H102" i="1"/>
  <c r="H12" i="1" l="1"/>
  <c r="F11" i="1"/>
  <c r="F114" i="1"/>
  <c r="F28" i="1"/>
  <c r="F10" i="1" s="1"/>
  <c r="H114" i="1" l="1"/>
  <c r="F106" i="1"/>
  <c r="H28" i="1"/>
  <c r="F105" i="1" l="1"/>
  <c r="H105" i="1" s="1"/>
  <c r="H106" i="1"/>
  <c r="F9" i="1"/>
  <c r="H11" i="1"/>
  <c r="H9" i="1" l="1"/>
  <c r="H10" i="1"/>
</calcChain>
</file>

<file path=xl/sharedStrings.xml><?xml version="1.0" encoding="utf-8"?>
<sst xmlns="http://schemas.openxmlformats.org/spreadsheetml/2006/main" count="1378" uniqueCount="251">
  <si>
    <t>Распределение бюджетных ассигнований по разделам, по целевым статьям (государственным программам, и непрограммным направлениям деятельности), группам видов расходов, разделам, подразделам классификации расходов  бюджета</t>
  </si>
  <si>
    <t>Наименование</t>
  </si>
  <si>
    <t>ЦСР</t>
  </si>
  <si>
    <t>ВР</t>
  </si>
  <si>
    <t>Рз</t>
  </si>
  <si>
    <t>Пр</t>
  </si>
  <si>
    <t>Сумма</t>
  </si>
  <si>
    <t>ПР</t>
  </si>
  <si>
    <t>2024 г.</t>
  </si>
  <si>
    <t>Всего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</si>
  <si>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</si>
  <si>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</si>
  <si>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</si>
  <si>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</si>
  <si>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</si>
  <si>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</si>
  <si>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</si>
  <si>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</si>
  <si>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</si>
  <si>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</si>
  <si>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</si>
  <si>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</si>
  <si>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</si>
  <si>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</si>
  <si>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</si>
  <si>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</si>
  <si>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</si>
  <si>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</si>
  <si>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ОБРАЗОВАНИЕ</t>
  </si>
  <si>
    <t>07</t>
  </si>
  <si>
    <t>Профессиональная подготовка, переподготовка и повышение квалификации</t>
  </si>
  <si>
    <t>05</t>
  </si>
  <si>
    <t>Иные бюджетные ассигнования</t>
  </si>
  <si>
    <t>800</t>
  </si>
  <si>
    <t>Диспансеризация работников органов местного самоуправления</t>
  </si>
  <si>
    <t>61.П.01.15070</t>
  </si>
  <si>
    <t>Осуществление полномочий в сфере административных правоотношений</t>
  </si>
  <si>
    <t>61.П.01.71340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</si>
  <si>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</si>
  <si>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</si>
  <si>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</si>
  <si>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</si>
  <si>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</si>
  <si>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</si>
  <si>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</si>
  <si>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</si>
  <si>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Расходы на выплаты главе администрации</t>
  </si>
  <si>
    <t>61.Ф.02.11040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</si>
  <si>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</si>
  <si>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</si>
  <si>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</si>
  <si>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</si>
  <si>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</si>
  <si>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</si>
  <si>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</si>
  <si>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самоупарвления</t>
  </si>
  <si>
    <t>62.Д.01.00000</t>
  </si>
  <si>
    <t>Иные межбюджетные трансферты на осуществление полномочий по жилищному контролю</t>
  </si>
  <si>
    <t>62.Д.01.13010</t>
  </si>
  <si>
    <t>Межбюджетные трансферты</t>
  </si>
  <si>
    <t>500</t>
  </si>
  <si>
    <t>540</t>
  </si>
  <si>
    <t>ЖИЛИЩНО-КОММУНАЛЬНОЕ ХОЗЯЙСТВО</t>
  </si>
  <si>
    <t>Жилищное хозяйство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</si>
  <si>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</si>
  <si>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</si>
  <si>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</si>
  <si>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</si>
  <si>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осуществление части полномочий по по некоторым жилищным вопросам</t>
  </si>
  <si>
    <t>62.Д.01.13030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</si>
  <si>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</si>
  <si>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</si>
  <si>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</si>
  <si>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</si>
  <si>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Коммунальное хозяйство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</si>
  <si>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</si>
  <si>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</si>
  <si>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</si>
  <si>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</si>
  <si>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</si>
  <si>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</si>
  <si>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</si>
  <si>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</t>
  </si>
  <si>
    <t>11</t>
  </si>
  <si>
    <t>Проведение прочих мероприятий организационного характера</t>
  </si>
  <si>
    <t>62.Д.02.15050</t>
  </si>
  <si>
    <t>Другие общегосударственные вопросы</t>
  </si>
  <si>
    <t>13</t>
  </si>
  <si>
    <t>Выплаты материальной помощи, поощрения за особые заслуги физическим и юридическим лицам</t>
  </si>
  <si>
    <t>62.Д.02.15060</t>
  </si>
  <si>
    <t>Социальное обеспечение и иные выплаты населению</t>
  </si>
  <si>
    <t>300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</si>
  <si>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</si>
  <si>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</si>
  <si>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Доплаты к пенсиям муниципальных служащих</t>
  </si>
  <si>
    <t>62.Д.02.15280</t>
  </si>
  <si>
    <t>СОЦИАЛЬНАЯ ПОЛИТИКА</t>
  </si>
  <si>
    <t>10</t>
  </si>
  <si>
    <t>Пенсионное обеспечение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</si>
  <si>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</si>
  <si>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</si>
  <si>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Перевозка тел (останков) безродных (невостребованных) умерших на кладбище (в крематорий)</t>
  </si>
  <si>
    <t>62.Д.02.16690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</si>
  <si>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</si>
  <si>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62.Д.02.17110</t>
  </si>
  <si>
    <t>Осуществление первичного воинского учета на территориях, где отсутствуют военные комиссариаты</t>
  </si>
  <si>
    <t>62.Д.02.51180</t>
  </si>
  <si>
    <t>НАЦИОНАЛЬНАЯ ОБОРОНА</t>
  </si>
  <si>
    <t>Мобилизационная и вневойсковая подготовка</t>
  </si>
  <si>
    <t>03</t>
  </si>
  <si>
    <t>Программная часть сельских поселений</t>
  </si>
  <si>
    <t>70.0.00.00000</t>
  </si>
  <si>
    <t>Муниципальная программа Елизаветинского сельского поселения "Социально-экономическое развитие муниципального образования Елизаветинское сельское поселение Гатчинского муниципального района Ленинградской области"</t>
  </si>
  <si>
    <t>7Л.0.00.00000</t>
  </si>
  <si>
    <t>Федеральные проекты, входящие в состав национальных проектов</t>
  </si>
  <si>
    <t>7Л.1.00.00000</t>
  </si>
  <si>
    <t>Федеральный проект "Обеспечение устойчивого сокращения непригодного для проживания жилищного фонда"</t>
  </si>
  <si>
    <t>7Л.1.F3.00000</t>
  </si>
  <si>
    <t>Обеспечение устойчивого сокращения непригодного для проживания жилого фонда</t>
  </si>
  <si>
    <t>7Л.1.F3.6748S</t>
  </si>
  <si>
    <t>Комплексы процессных мероприятий</t>
  </si>
  <si>
    <t>7Л.4.00.00000</t>
  </si>
  <si>
    <t>Комплекс процессных мероприятий "Стимулирование экономической активности"</t>
  </si>
  <si>
    <t>7Л.4.01.00000</t>
  </si>
  <si>
    <t>Оценка недвижимости, признание прав и регулирование отношений по муниципальной собственности</t>
  </si>
  <si>
    <t>7Л.4.01.15030</t>
  </si>
  <si>
    <t>Мероприятия по развитию и поддержке малого и среднего предпринимательства</t>
  </si>
  <si>
    <t>7Л.4.01.15510</t>
  </si>
  <si>
    <t>НАЦИОНАЛЬНАЯ ЭКОНОМИКА</t>
  </si>
  <si>
    <t>Другие вопросы в области национальной экономики</t>
  </si>
  <si>
    <t>12</t>
  </si>
  <si>
    <t>Комплекс процессных мероприятий "Обеспечение безопасности"</t>
  </si>
  <si>
    <t>7Л.4.02.00000</t>
  </si>
  <si>
    <t>Обеспечение первичных мер пожарной безопасности</t>
  </si>
  <si>
    <t>7Л.4.02.15120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</si>
  <si>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</si>
  <si>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</si>
  <si>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</si>
  <si>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Профилактика экстремизма и терроризма</t>
  </si>
  <si>
    <t>7Л.4.02.15690</t>
  </si>
  <si>
    <t>7Л.4.03.00000</t>
  </si>
  <si>
    <t>Обеспечение деятельности подведомственных учреждений</t>
  </si>
  <si>
    <t>7Л.4.03.12900</t>
  </si>
  <si>
    <t>Другие вопросы в области жилищно-коммунального хозяйства</t>
  </si>
  <si>
    <t>Мероприятия в области жилищного хозяйства</t>
  </si>
  <si>
    <t>7Л.4.03.15210</t>
  </si>
  <si>
    <t>Организация уличного освещения</t>
  </si>
  <si>
    <t>7Л.4.03.15380</t>
  </si>
  <si>
    <t>Благоустройство</t>
  </si>
  <si>
    <t>Организация и содержание мест захоронений</t>
  </si>
  <si>
    <t>7Л.4.03.15410</t>
  </si>
  <si>
    <t>Мероприятия в области благоустройства</t>
  </si>
  <si>
    <t>7Л.4.03.15420</t>
  </si>
  <si>
    <t>Проведение мероприятий по энергосбережению и повышению энергетической эффективности</t>
  </si>
  <si>
    <t>7Л.4.03.16200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</si>
  <si>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</si>
  <si>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7Л.4.03.16400</t>
  </si>
  <si>
    <t>Мероприятия по борьбе с борщевиком Сосновского</t>
  </si>
  <si>
    <t>7Л.4.03.16490</t>
  </si>
  <si>
    <t>Создание благоустроенных дворовых территорий</t>
  </si>
  <si>
    <t>7Л.4.03.18931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</si>
  <si>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</si>
  <si>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7Л.4.03.S4660</t>
  </si>
  <si>
    <t>Поддержка развития общественной инфраструктуры муниципального значения в части проведения мероприятий по благоустройству территории поселения</t>
  </si>
  <si>
    <t>7Л.4.03.S4840</t>
  </si>
  <si>
    <t>Комплекс процессных мероприятий "Развитие культуры, организация праздничных мероприятий"</t>
  </si>
  <si>
    <t>7Л.4.04.00000</t>
  </si>
  <si>
    <t>Обеспечение деятельности подведомственных учреждений культуры</t>
  </si>
  <si>
    <t>7Л.4.04.12500</t>
  </si>
  <si>
    <t>КУЛЬТУРА, КИНЕМАТОГРАФИЯ</t>
  </si>
  <si>
    <t>08</t>
  </si>
  <si>
    <t>Культура</t>
  </si>
  <si>
    <t>Обеспечение деятельности муниципальных библиотек</t>
  </si>
  <si>
    <t>7Л.4.04.12600</t>
  </si>
  <si>
    <t>Проведение культурно-массовых мероприятий к праздничным и памятным датам</t>
  </si>
  <si>
    <t>7Л.4.04.15630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</si>
  <si>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</si>
  <si>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7Л.4.04.S0360</t>
  </si>
  <si>
    <t>Комплекс процессных мероприятий "Развитие физической культуры, спорта и молодежной политики"</t>
  </si>
  <si>
    <t>7Л.4.05.00000</t>
  </si>
  <si>
    <t>Организация и проведение мероприятий в области физической культуры и спорта</t>
  </si>
  <si>
    <t>7Л.4.05.15340</t>
  </si>
  <si>
    <t>ФИЗИЧЕСКАЯ КУЛЬТУРА И СПОРТ</t>
  </si>
  <si>
    <t>Массовый спорт</t>
  </si>
  <si>
    <t>Организация и осуществление мероприятий межпоселенческого характера по работе с детьми и молодежью</t>
  </si>
  <si>
    <t>7Л.4.05.18300</t>
  </si>
  <si>
    <t>Молодежная политика</t>
  </si>
  <si>
    <t>Комплекс процессных мероприятий "Содержание и развитие улично-дорожной сети"</t>
  </si>
  <si>
    <t>7Л.4.06.00000</t>
  </si>
  <si>
    <t>Проведение мероприятий по обеспечению безопасности дорожного движения</t>
  </si>
  <si>
    <t>7Л.4.06.15540</t>
  </si>
  <si>
    <t>Дорожное хозяйство (дорожные фонды)</t>
  </si>
  <si>
    <t>09</t>
  </si>
  <si>
    <t>Содержание и уборка автомобильных дорог</t>
  </si>
  <si>
    <t>7Л.4.06.15600</t>
  </si>
  <si>
    <t>Ремонт автомобильных дорог общего пользования местного значения</t>
  </si>
  <si>
    <t>7Л.4.06.16230</t>
  </si>
  <si>
    <t>Организация и проведение мероприятия по профилактике дорожно-транспортных происшествий</t>
  </si>
  <si>
    <t>7Л.4.06.19285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</si>
  <si>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</si>
  <si>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7Л.4.06.S4770</t>
  </si>
  <si>
    <t>Мероприятия, направленные на достижение целей проектов</t>
  </si>
  <si>
    <t>7Л.8.00.00000</t>
  </si>
  <si>
    <t>Мероприятия, направленные на достижение цели федерального проекта "Благоустройство сельских территорий"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</si>
  <si>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</si>
  <si>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7Л.8.01.S4310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</si>
  <si>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</si>
  <si>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7Л.8.02.00000</t>
  </si>
  <si>
    <t>Мероприятия по созданию мест (площадок) накопления твердых коммунальных отходов</t>
  </si>
  <si>
    <t>7Л.8.02.S4790</t>
  </si>
  <si>
    <t>Комплекс процессных мероприятий "Жилищно-коммунальное хозяйство и благоустройство"</t>
  </si>
  <si>
    <t>Целевая статья</t>
  </si>
  <si>
    <t>Вид расхода</t>
  </si>
  <si>
    <t>Раздел</t>
  </si>
  <si>
    <t>Подраздел</t>
  </si>
  <si>
    <t>7Л.8.02.S4960</t>
  </si>
  <si>
    <t>Мероприятия по оснащению мест (площадок) накопления твердых коммунальных отходов емкостями для накопления</t>
  </si>
  <si>
    <t>7Л.1.F3.67484</t>
  </si>
  <si>
    <t>7Л.1.F3.67483</t>
  </si>
  <si>
    <t>% исполнения</t>
  </si>
  <si>
    <t>Распределение бюджетных ассигнований по разделам, по целевым статьям (муниципальной программы Елизаветинского сельского поселения и непрограммным направлениям деятельности), группам видов расходов, разделам, подразделам классификации расходов  бюджета Елизаветинсмкого сельского поселения на 2023 год</t>
  </si>
  <si>
    <t>Бюжет 2023 год (тыс. руб.)</t>
  </si>
  <si>
    <t>Исполнено за год 2023 года                 (тыс. руб.)</t>
  </si>
  <si>
    <t xml:space="preserve">к решению совета депутатов </t>
  </si>
  <si>
    <t>Приложение 5</t>
  </si>
  <si>
    <t>Исполнение судебных актов, вступивших в законную силу</t>
  </si>
  <si>
    <t>62.Д.01.15040</t>
  </si>
  <si>
    <t>Прочие мероприятия в области коммунального хозяйства</t>
  </si>
  <si>
    <t>62.Д.02.15220</t>
  </si>
  <si>
    <t>Проведение мероприятий по гражданской обороне</t>
  </si>
  <si>
    <t>7Л.4.02.15090</t>
  </si>
  <si>
    <t>Мероприятия по озеленению территории</t>
  </si>
  <si>
    <t>7Л.4.03.15400</t>
  </si>
  <si>
    <t>Сбор и удаление твердых коммунальных отходов (ТКО) с несанкционированных свалок</t>
  </si>
  <si>
    <t>7Л.4.03.16720</t>
  </si>
  <si>
    <t>7Л.4.06.16240</t>
  </si>
  <si>
    <t>7Л.8.03.S4200</t>
  </si>
  <si>
    <t>7Л.8.03.00000</t>
  </si>
  <si>
    <t>7Л.4.05.18310</t>
  </si>
  <si>
    <t xml:space="preserve"> </t>
  </si>
  <si>
    <t>Мин</t>
  </si>
  <si>
    <t>2025 г.</t>
  </si>
  <si>
    <t>АДМИНИСТРАЦИЯ МУНИЦИПАЛЬНОГО ОБРАЗОВАНИЯ ЕЛИЗАВЕТИНСКОГО СЕЛЬСКОГО ПОСЕЛЕНИЯ ГАТЧИНСКОГО МУНИЦИПАЛЬНОГО РАЙОНА ЛЕНИНГРАДСКОЙ ОБЛАСТИ</t>
  </si>
  <si>
    <t>607</t>
  </si>
  <si>
    <t>2.0.0</t>
  </si>
  <si>
    <t>8.0.0</t>
  </si>
  <si>
    <t>1.0.0</t>
  </si>
  <si>
    <t>3.0.0</t>
  </si>
  <si>
    <t>Реализация программ формирования современной городской среды</t>
  </si>
  <si>
    <t>7Л.1.F2.55550</t>
  </si>
  <si>
    <t>от "25" апреля 2024 года №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</si>
</sst>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9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vertical="top"/>
    </xf>
    <xf numFmtId="4" fontId="12" fillId="0" borderId="0" xfId="0" applyNumberFormat="1" applyFont="1" applyAlignment="1">
      <alignment vertical="top"/>
    </xf>
    <xf numFmtId="2" fontId="0" fillId="0" borderId="0" xfId="0" applyNumberFormat="1" applyAlignment="1">
      <alignment vertical="top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4" fontId="12" fillId="0" borderId="2" xfId="0" applyNumberFormat="1" applyFont="1" applyBorder="1" applyAlignment="1">
      <alignment vertical="top"/>
    </xf>
    <xf numFmtId="0" fontId="5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vertical="top"/>
    </xf>
    <xf numFmtId="0" fontId="6" fillId="2" borderId="2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8" fillId="2" borderId="2" xfId="0" applyNumberFormat="1" applyFont="1" applyFill="1" applyBorder="1" applyAlignment="1">
      <alignment vertical="top" wrapText="1"/>
    </xf>
    <xf numFmtId="4" fontId="12" fillId="0" borderId="2" xfId="0" applyNumberFormat="1" applyFont="1" applyFill="1" applyBorder="1" applyAlignment="1">
      <alignment vertical="top"/>
    </xf>
    <xf numFmtId="164" fontId="6" fillId="2" borderId="2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2" fontId="13" fillId="0" borderId="2" xfId="0" applyNumberFormat="1" applyFont="1" applyBorder="1" applyAlignment="1">
      <alignment vertical="top"/>
    </xf>
    <xf numFmtId="4" fontId="14" fillId="0" borderId="2" xfId="0" applyNumberFormat="1" applyFont="1" applyBorder="1" applyAlignment="1">
      <alignment vertical="top"/>
    </xf>
    <xf numFmtId="4" fontId="6" fillId="3" borderId="2" xfId="0" applyNumberFormat="1" applyFont="1" applyFill="1" applyBorder="1" applyAlignment="1">
      <alignment horizontal="right" vertical="top" wrapText="1"/>
    </xf>
    <xf numFmtId="49" fontId="15" fillId="2" borderId="2" xfId="0" applyNumberFormat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4" fontId="9" fillId="3" borderId="2" xfId="0" applyNumberFormat="1" applyFont="1" applyFill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vertical="top"/>
    </xf>
    <xf numFmtId="0" fontId="6" fillId="3" borderId="2" xfId="0" applyNumberFormat="1" applyFont="1" applyFill="1" applyBorder="1" applyAlignment="1">
      <alignment vertical="top" wrapText="1"/>
    </xf>
    <xf numFmtId="49" fontId="6" fillId="3" borderId="2" xfId="0" applyNumberFormat="1" applyFont="1" applyFill="1" applyBorder="1" applyAlignment="1">
      <alignment horizontal="center" vertical="top" wrapText="1"/>
    </xf>
    <xf numFmtId="0" fontId="6" fillId="3" borderId="2" xfId="0" applyNumberFormat="1" applyFont="1" applyFill="1" applyBorder="1" applyAlignment="1">
      <alignment horizontal="center" vertical="top" wrapText="1"/>
    </xf>
    <xf numFmtId="4" fontId="12" fillId="3" borderId="2" xfId="0" applyNumberFormat="1" applyFont="1" applyFill="1" applyBorder="1" applyAlignment="1">
      <alignment vertical="top"/>
    </xf>
    <xf numFmtId="0" fontId="1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164" fontId="15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4" fontId="17" fillId="2" borderId="2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4" fontId="11" fillId="0" borderId="2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5"/>
  <sheetViews>
    <sheetView tabSelected="1" workbookViewId="0">
      <selection activeCell="A4" sqref="A4"/>
    </sheetView>
  </sheetViews>
  <sheetFormatPr defaultRowHeight="14.45" customHeight="1" x14ac:dyDescent="0.25"/>
  <cols>
    <col min="1" max="1" width="71.28515625" style="26" customWidth="1"/>
    <col min="2" max="2" width="14.7109375" style="26" customWidth="1"/>
    <col min="3" max="3" width="9.7109375" style="27" customWidth="1"/>
    <col min="4" max="4" width="6.7109375" style="26" customWidth="1"/>
    <col min="5" max="5" width="9.28515625" style="26" customWidth="1"/>
    <col min="6" max="6" width="15.28515625" style="27" customWidth="1"/>
    <col min="7" max="7" width="18.5703125" style="4" customWidth="1"/>
    <col min="8" max="8" width="11.85546875" style="5" customWidth="1"/>
  </cols>
  <sheetData>
    <row r="1" spans="1:8" ht="15.75" customHeight="1" x14ac:dyDescent="0.25">
      <c r="A1" s="56" t="s">
        <v>224</v>
      </c>
      <c r="B1" s="57"/>
      <c r="C1" s="57"/>
      <c r="D1" s="57"/>
      <c r="E1" s="57"/>
      <c r="F1" s="57"/>
      <c r="G1" s="57"/>
      <c r="H1" s="57"/>
    </row>
    <row r="2" spans="1:8" ht="15.75" customHeight="1" x14ac:dyDescent="0.25">
      <c r="A2" s="56" t="s">
        <v>223</v>
      </c>
      <c r="B2" s="57"/>
      <c r="C2" s="57"/>
      <c r="D2" s="57"/>
      <c r="E2" s="57"/>
      <c r="F2" s="57"/>
      <c r="G2" s="57"/>
      <c r="H2" s="57"/>
    </row>
    <row r="3" spans="1:8" ht="15.75" customHeight="1" x14ac:dyDescent="0.25">
      <c r="A3" s="56" t="s">
        <v>250</v>
      </c>
      <c r="B3" s="57"/>
      <c r="C3" s="57"/>
      <c r="D3" s="57"/>
      <c r="E3" s="57"/>
      <c r="F3" s="57"/>
      <c r="G3" s="57"/>
      <c r="H3" s="57"/>
    </row>
    <row r="4" spans="1:8" ht="15.75" x14ac:dyDescent="0.25">
      <c r="A4" s="1"/>
      <c r="B4" s="1"/>
      <c r="C4" s="2"/>
      <c r="D4" s="1"/>
      <c r="E4" s="1"/>
      <c r="F4" s="3"/>
    </row>
    <row r="5" spans="1:8" ht="74.25" customHeight="1" x14ac:dyDescent="0.25">
      <c r="A5" s="54" t="s">
        <v>220</v>
      </c>
      <c r="B5" s="54"/>
      <c r="C5" s="54"/>
      <c r="D5" s="54"/>
      <c r="E5" s="54"/>
      <c r="F5" s="54"/>
      <c r="G5" s="55"/>
      <c r="H5" s="55"/>
    </row>
    <row r="6" spans="1:8" ht="17.100000000000001" customHeight="1" x14ac:dyDescent="0.25">
      <c r="A6" s="6"/>
      <c r="B6" s="6"/>
      <c r="C6" s="7"/>
      <c r="D6" s="6"/>
      <c r="E6" s="6"/>
      <c r="F6" s="8"/>
    </row>
    <row r="7" spans="1:8" ht="15" x14ac:dyDescent="0.25">
      <c r="A7" s="63" t="s">
        <v>1</v>
      </c>
      <c r="B7" s="62" t="s">
        <v>211</v>
      </c>
      <c r="C7" s="61" t="s">
        <v>212</v>
      </c>
      <c r="D7" s="62" t="s">
        <v>213</v>
      </c>
      <c r="E7" s="62" t="s">
        <v>214</v>
      </c>
      <c r="F7" s="61" t="s">
        <v>221</v>
      </c>
      <c r="G7" s="58" t="s">
        <v>222</v>
      </c>
      <c r="H7" s="60" t="s">
        <v>219</v>
      </c>
    </row>
    <row r="8" spans="1:8" ht="30" customHeight="1" x14ac:dyDescent="0.25">
      <c r="A8" s="63"/>
      <c r="B8" s="62" t="s">
        <v>2</v>
      </c>
      <c r="C8" s="61" t="s">
        <v>3</v>
      </c>
      <c r="D8" s="62" t="s">
        <v>4</v>
      </c>
      <c r="E8" s="62" t="s">
        <v>5</v>
      </c>
      <c r="F8" s="61" t="s">
        <v>6</v>
      </c>
      <c r="G8" s="59"/>
      <c r="H8" s="60"/>
    </row>
    <row r="9" spans="1:8" ht="17.100000000000001" customHeight="1" x14ac:dyDescent="0.25">
      <c r="A9" s="10" t="s">
        <v>9</v>
      </c>
      <c r="B9" s="11"/>
      <c r="C9" s="12"/>
      <c r="D9" s="11"/>
      <c r="E9" s="11"/>
      <c r="F9" s="34">
        <f>F10+F105</f>
        <v>84551</v>
      </c>
      <c r="G9" s="34">
        <f>G10+G105</f>
        <v>80314.3</v>
      </c>
      <c r="H9" s="14">
        <f t="shared" ref="H9:H39" si="0">G9/F9*100</f>
        <v>94.98917812917648</v>
      </c>
    </row>
    <row r="10" spans="1:8" ht="20.25" customHeight="1" x14ac:dyDescent="0.25">
      <c r="A10" s="10" t="s">
        <v>10</v>
      </c>
      <c r="B10" s="11" t="s">
        <v>11</v>
      </c>
      <c r="C10" s="12"/>
      <c r="D10" s="11"/>
      <c r="E10" s="11"/>
      <c r="F10" s="13">
        <f>F12+F28+F43</f>
        <v>18749.990000000002</v>
      </c>
      <c r="G10" s="13">
        <f>G12+G28+G43</f>
        <v>18567.810000000001</v>
      </c>
      <c r="H10" s="14">
        <f t="shared" si="0"/>
        <v>99.028372815132172</v>
      </c>
    </row>
    <row r="11" spans="1:8" ht="18" customHeight="1" x14ac:dyDescent="0.25">
      <c r="A11" s="15" t="s">
        <v>12</v>
      </c>
      <c r="B11" s="16" t="s">
        <v>13</v>
      </c>
      <c r="C11" s="17"/>
      <c r="D11" s="16"/>
      <c r="E11" s="16"/>
      <c r="F11" s="18">
        <f>F12+F37+F66</f>
        <v>7502.77</v>
      </c>
      <c r="G11" s="18">
        <f t="shared" ref="G11" si="1">G12+G28</f>
        <v>16046.67</v>
      </c>
      <c r="H11" s="14">
        <f t="shared" si="0"/>
        <v>213.87660823935693</v>
      </c>
    </row>
    <row r="12" spans="1:8" ht="34.15" customHeight="1" x14ac:dyDescent="0.25">
      <c r="A12" s="15" t="s">
        <v>14</v>
      </c>
      <c r="B12" s="16" t="s">
        <v>15</v>
      </c>
      <c r="C12" s="17"/>
      <c r="D12" s="16"/>
      <c r="E12" s="16"/>
      <c r="F12" s="35">
        <f>F13</f>
        <v>4485.1100000000006</v>
      </c>
      <c r="G12" s="35">
        <f t="shared" ref="G12" si="2">G13</f>
        <v>4444</v>
      </c>
      <c r="H12" s="28">
        <f t="shared" si="0"/>
        <v>99.08341155512349</v>
      </c>
    </row>
    <row r="13" spans="1:8" ht="21" customHeight="1" x14ac:dyDescent="0.25">
      <c r="A13" s="15" t="s">
        <v>16</v>
      </c>
      <c r="B13" s="16" t="s">
        <v>17</v>
      </c>
      <c r="C13" s="17"/>
      <c r="D13" s="16"/>
      <c r="E13" s="16"/>
      <c r="F13" s="18">
        <f>F14+F22+F26</f>
        <v>4485.1100000000006</v>
      </c>
      <c r="G13" s="18">
        <f>G14+G22+G26</f>
        <v>4444</v>
      </c>
      <c r="H13" s="14">
        <f t="shared" si="0"/>
        <v>99.08341155512349</v>
      </c>
    </row>
    <row r="14" spans="1:8" ht="19.5" customHeight="1" x14ac:dyDescent="0.25">
      <c r="A14" s="15" t="s">
        <v>12</v>
      </c>
      <c r="B14" s="16" t="s">
        <v>18</v>
      </c>
      <c r="C14" s="17"/>
      <c r="D14" s="16"/>
      <c r="E14" s="16"/>
      <c r="F14" s="18">
        <f>F15+F17</f>
        <v>4103.49</v>
      </c>
      <c r="G14" s="18">
        <f t="shared" ref="G14" si="3">G15+G17</f>
        <v>4062.39</v>
      </c>
      <c r="H14" s="14">
        <f t="shared" si="0"/>
        <v>98.998413545542945</v>
      </c>
    </row>
    <row r="15" spans="1:8" ht="63.75" customHeight="1" x14ac:dyDescent="0.25">
      <c r="A15" s="15" t="s">
        <v>43</v>
      </c>
      <c r="B15" s="16" t="s">
        <v>18</v>
      </c>
      <c r="C15" s="17">
        <v>100</v>
      </c>
      <c r="D15" s="16"/>
      <c r="E15" s="16"/>
      <c r="F15" s="18">
        <f>F16</f>
        <v>3</v>
      </c>
      <c r="G15" s="9">
        <f>G16</f>
        <v>0</v>
      </c>
      <c r="H15" s="14">
        <f t="shared" si="0"/>
        <v>0</v>
      </c>
    </row>
    <row r="16" spans="1:8" ht="63" customHeight="1" x14ac:dyDescent="0.25">
      <c r="A16" s="15" t="s">
        <v>43</v>
      </c>
      <c r="B16" s="16" t="s">
        <v>18</v>
      </c>
      <c r="C16" s="17">
        <v>100</v>
      </c>
      <c r="D16" s="16" t="s">
        <v>24</v>
      </c>
      <c r="E16" s="16" t="s">
        <v>27</v>
      </c>
      <c r="F16" s="18">
        <v>3</v>
      </c>
      <c r="G16" s="9">
        <v>0</v>
      </c>
      <c r="H16" s="14">
        <f t="shared" si="0"/>
        <v>0</v>
      </c>
    </row>
    <row r="17" spans="1:8" ht="34.15" customHeight="1" x14ac:dyDescent="0.25">
      <c r="A17" s="15" t="s">
        <v>19</v>
      </c>
      <c r="B17" s="16" t="s">
        <v>18</v>
      </c>
      <c r="C17" s="17" t="s">
        <v>20</v>
      </c>
      <c r="D17" s="16"/>
      <c r="E17" s="16"/>
      <c r="F17" s="18">
        <f>F18+F19+F20</f>
        <v>4100.49</v>
      </c>
      <c r="G17" s="18">
        <f t="shared" ref="G17" si="4">G18+G19+G20</f>
        <v>4062.39</v>
      </c>
      <c r="H17" s="14">
        <f t="shared" si="0"/>
        <v>99.070842752939285</v>
      </c>
    </row>
    <row r="18" spans="1:8" ht="51.4" customHeight="1" x14ac:dyDescent="0.25">
      <c r="A18" s="15" t="s">
        <v>26</v>
      </c>
      <c r="B18" s="16" t="s">
        <v>18</v>
      </c>
      <c r="C18" s="17">
        <v>200</v>
      </c>
      <c r="D18" s="16" t="s">
        <v>24</v>
      </c>
      <c r="E18" s="16" t="s">
        <v>27</v>
      </c>
      <c r="F18" s="18">
        <v>4052.49</v>
      </c>
      <c r="G18" s="9">
        <v>4015.98</v>
      </c>
      <c r="H18" s="14">
        <f t="shared" si="0"/>
        <v>99.099072422140466</v>
      </c>
    </row>
    <row r="19" spans="1:8" ht="34.15" customHeight="1" x14ac:dyDescent="0.25">
      <c r="A19" s="15" t="s">
        <v>30</v>
      </c>
      <c r="B19" s="16" t="s">
        <v>18</v>
      </c>
      <c r="C19" s="17">
        <v>200</v>
      </c>
      <c r="D19" s="16" t="s">
        <v>29</v>
      </c>
      <c r="E19" s="16" t="s">
        <v>31</v>
      </c>
      <c r="F19" s="18">
        <v>38</v>
      </c>
      <c r="G19" s="9">
        <v>38</v>
      </c>
      <c r="H19" s="14">
        <f t="shared" si="0"/>
        <v>100</v>
      </c>
    </row>
    <row r="20" spans="1:8" ht="18.75" customHeight="1" x14ac:dyDescent="0.25">
      <c r="A20" s="15" t="s">
        <v>32</v>
      </c>
      <c r="B20" s="16" t="s">
        <v>18</v>
      </c>
      <c r="C20" s="17" t="s">
        <v>33</v>
      </c>
      <c r="D20" s="16"/>
      <c r="E20" s="16"/>
      <c r="F20" s="18">
        <f>F21</f>
        <v>10</v>
      </c>
      <c r="G20" s="18">
        <f>G21</f>
        <v>8.41</v>
      </c>
      <c r="H20" s="14">
        <f t="shared" si="0"/>
        <v>84.1</v>
      </c>
    </row>
    <row r="21" spans="1:8" ht="51.4" customHeight="1" x14ac:dyDescent="0.25">
      <c r="A21" s="15" t="s">
        <v>26</v>
      </c>
      <c r="B21" s="16" t="s">
        <v>18</v>
      </c>
      <c r="C21" s="17">
        <v>800</v>
      </c>
      <c r="D21" s="16" t="s">
        <v>24</v>
      </c>
      <c r="E21" s="16" t="s">
        <v>27</v>
      </c>
      <c r="F21" s="18">
        <v>10</v>
      </c>
      <c r="G21" s="9">
        <v>8.41</v>
      </c>
      <c r="H21" s="14">
        <f t="shared" si="0"/>
        <v>84.1</v>
      </c>
    </row>
    <row r="22" spans="1:8" ht="20.25" customHeight="1" x14ac:dyDescent="0.25">
      <c r="A22" s="15" t="s">
        <v>34</v>
      </c>
      <c r="B22" s="16" t="s">
        <v>35</v>
      </c>
      <c r="C22" s="17"/>
      <c r="D22" s="16"/>
      <c r="E22" s="16"/>
      <c r="F22" s="18">
        <f>F23</f>
        <v>378.1</v>
      </c>
      <c r="G22" s="18">
        <f>G23</f>
        <v>378.09</v>
      </c>
      <c r="H22" s="14">
        <f t="shared" si="0"/>
        <v>99.997355197037805</v>
      </c>
    </row>
    <row r="23" spans="1:8" ht="34.15" customHeight="1" x14ac:dyDescent="0.25">
      <c r="A23" s="15" t="s">
        <v>19</v>
      </c>
      <c r="B23" s="16" t="s">
        <v>35</v>
      </c>
      <c r="C23" s="17" t="s">
        <v>20</v>
      </c>
      <c r="D23" s="16"/>
      <c r="E23" s="16"/>
      <c r="F23" s="18">
        <f>F24</f>
        <v>378.1</v>
      </c>
      <c r="G23" s="9">
        <f>G24</f>
        <v>378.09</v>
      </c>
      <c r="H23" s="14">
        <f t="shared" si="0"/>
        <v>99.997355197037805</v>
      </c>
    </row>
    <row r="24" spans="1:8" ht="51.4" customHeight="1" x14ac:dyDescent="0.25">
      <c r="A24" s="15" t="s">
        <v>26</v>
      </c>
      <c r="B24" s="16" t="s">
        <v>35</v>
      </c>
      <c r="C24" s="17">
        <v>200</v>
      </c>
      <c r="D24" s="16" t="s">
        <v>24</v>
      </c>
      <c r="E24" s="16" t="s">
        <v>27</v>
      </c>
      <c r="F24" s="18">
        <v>378.1</v>
      </c>
      <c r="G24" s="9">
        <v>378.09</v>
      </c>
      <c r="H24" s="14">
        <f t="shared" si="0"/>
        <v>99.997355197037805</v>
      </c>
    </row>
    <row r="25" spans="1:8" ht="34.15" customHeight="1" x14ac:dyDescent="0.25">
      <c r="A25" s="15" t="s">
        <v>36</v>
      </c>
      <c r="B25" s="16" t="s">
        <v>37</v>
      </c>
      <c r="C25" s="17"/>
      <c r="D25" s="16"/>
      <c r="E25" s="16"/>
      <c r="F25" s="18">
        <v>3.52</v>
      </c>
      <c r="G25" s="9">
        <v>3.52</v>
      </c>
      <c r="H25" s="14">
        <f t="shared" si="0"/>
        <v>100</v>
      </c>
    </row>
    <row r="26" spans="1:8" ht="34.15" customHeight="1" x14ac:dyDescent="0.25">
      <c r="A26" s="15" t="s">
        <v>19</v>
      </c>
      <c r="B26" s="16" t="s">
        <v>37</v>
      </c>
      <c r="C26" s="17" t="s">
        <v>20</v>
      </c>
      <c r="D26" s="16"/>
      <c r="E26" s="16"/>
      <c r="F26" s="18">
        <v>3.52</v>
      </c>
      <c r="G26" s="9">
        <v>3.52</v>
      </c>
      <c r="H26" s="14">
        <f t="shared" si="0"/>
        <v>100</v>
      </c>
    </row>
    <row r="27" spans="1:8" ht="51.4" customHeight="1" x14ac:dyDescent="0.25">
      <c r="A27" s="15" t="s">
        <v>26</v>
      </c>
      <c r="B27" s="16" t="s">
        <v>37</v>
      </c>
      <c r="C27" s="17">
        <v>200</v>
      </c>
      <c r="D27" s="16" t="s">
        <v>24</v>
      </c>
      <c r="E27" s="16" t="s">
        <v>27</v>
      </c>
      <c r="F27" s="18">
        <v>3.52</v>
      </c>
      <c r="G27" s="9">
        <v>3.52</v>
      </c>
      <c r="H27" s="14">
        <f t="shared" si="0"/>
        <v>100</v>
      </c>
    </row>
    <row r="28" spans="1:8" ht="26.25" customHeight="1" x14ac:dyDescent="0.25">
      <c r="A28" s="15" t="s">
        <v>38</v>
      </c>
      <c r="B28" s="16" t="s">
        <v>39</v>
      </c>
      <c r="C28" s="17"/>
      <c r="D28" s="16"/>
      <c r="E28" s="16"/>
      <c r="F28" s="35">
        <f>F29+F37</f>
        <v>11626.79</v>
      </c>
      <c r="G28" s="35">
        <f>G29+G37</f>
        <v>11602.67</v>
      </c>
      <c r="H28" s="28">
        <f t="shared" si="0"/>
        <v>99.792548072167804</v>
      </c>
    </row>
    <row r="29" spans="1:8" ht="19.5" customHeight="1" x14ac:dyDescent="0.25">
      <c r="A29" s="15" t="s">
        <v>40</v>
      </c>
      <c r="B29" s="16" t="s">
        <v>41</v>
      </c>
      <c r="C29" s="17"/>
      <c r="D29" s="16"/>
      <c r="E29" s="16"/>
      <c r="F29" s="18">
        <f>F30+F33</f>
        <v>10423.36</v>
      </c>
      <c r="G29" s="9">
        <f>G30+G33</f>
        <v>10399.82</v>
      </c>
      <c r="H29" s="14">
        <f t="shared" si="0"/>
        <v>99.774161115033905</v>
      </c>
    </row>
    <row r="30" spans="1:8" ht="21" customHeight="1" x14ac:dyDescent="0.25">
      <c r="A30" s="15" t="s">
        <v>40</v>
      </c>
      <c r="B30" s="16" t="s">
        <v>42</v>
      </c>
      <c r="C30" s="17"/>
      <c r="D30" s="16"/>
      <c r="E30" s="16"/>
      <c r="F30" s="18">
        <f>F31</f>
        <v>8451.4</v>
      </c>
      <c r="G30" s="18">
        <f>G31</f>
        <v>8427.86</v>
      </c>
      <c r="H30" s="14">
        <f t="shared" si="0"/>
        <v>99.721466265944116</v>
      </c>
    </row>
    <row r="31" spans="1:8" ht="68.45" customHeight="1" x14ac:dyDescent="0.25">
      <c r="A31" s="15" t="s">
        <v>43</v>
      </c>
      <c r="B31" s="16" t="s">
        <v>42</v>
      </c>
      <c r="C31" s="17" t="s">
        <v>44</v>
      </c>
      <c r="D31" s="16"/>
      <c r="E31" s="16"/>
      <c r="F31" s="18">
        <f>F32</f>
        <v>8451.4</v>
      </c>
      <c r="G31" s="18">
        <f>G32</f>
        <v>8427.86</v>
      </c>
      <c r="H31" s="14">
        <f t="shared" si="0"/>
        <v>99.721466265944116</v>
      </c>
    </row>
    <row r="32" spans="1:8" ht="51.4" customHeight="1" x14ac:dyDescent="0.25">
      <c r="A32" s="15" t="s">
        <v>26</v>
      </c>
      <c r="B32" s="16" t="s">
        <v>42</v>
      </c>
      <c r="C32" s="17">
        <v>100</v>
      </c>
      <c r="D32" s="16" t="s">
        <v>24</v>
      </c>
      <c r="E32" s="16" t="s">
        <v>27</v>
      </c>
      <c r="F32" s="25">
        <v>8451.4</v>
      </c>
      <c r="G32" s="29">
        <v>8427.86</v>
      </c>
      <c r="H32" s="28">
        <f t="shared" si="0"/>
        <v>99.721466265944116</v>
      </c>
    </row>
    <row r="33" spans="1:8" ht="19.5" customHeight="1" x14ac:dyDescent="0.25">
      <c r="A33" s="15" t="s">
        <v>46</v>
      </c>
      <c r="B33" s="16" t="s">
        <v>47</v>
      </c>
      <c r="C33" s="17"/>
      <c r="D33" s="16"/>
      <c r="E33" s="16"/>
      <c r="F33" s="18">
        <f t="shared" ref="F33:G35" si="5">F34</f>
        <v>1971.96</v>
      </c>
      <c r="G33" s="18">
        <f t="shared" si="5"/>
        <v>1971.96</v>
      </c>
      <c r="H33" s="14">
        <f t="shared" si="0"/>
        <v>100</v>
      </c>
    </row>
    <row r="34" spans="1:8" ht="68.45" customHeight="1" x14ac:dyDescent="0.25">
      <c r="A34" s="15" t="s">
        <v>43</v>
      </c>
      <c r="B34" s="16" t="s">
        <v>47</v>
      </c>
      <c r="C34" s="17" t="s">
        <v>44</v>
      </c>
      <c r="D34" s="16"/>
      <c r="E34" s="16"/>
      <c r="F34" s="18">
        <f t="shared" si="5"/>
        <v>1971.96</v>
      </c>
      <c r="G34" s="18">
        <f t="shared" si="5"/>
        <v>1971.96</v>
      </c>
      <c r="H34" s="14">
        <f t="shared" si="0"/>
        <v>100</v>
      </c>
    </row>
    <row r="35" spans="1:8" ht="34.15" customHeight="1" x14ac:dyDescent="0.25">
      <c r="A35" s="15" t="s">
        <v>45</v>
      </c>
      <c r="B35" s="16" t="s">
        <v>47</v>
      </c>
      <c r="C35" s="17" t="s">
        <v>44</v>
      </c>
      <c r="D35" s="16"/>
      <c r="E35" s="16"/>
      <c r="F35" s="18">
        <f t="shared" si="5"/>
        <v>1971.96</v>
      </c>
      <c r="G35" s="18">
        <f t="shared" si="5"/>
        <v>1971.96</v>
      </c>
      <c r="H35" s="14">
        <f t="shared" si="0"/>
        <v>100</v>
      </c>
    </row>
    <row r="36" spans="1:8" ht="51.4" customHeight="1" x14ac:dyDescent="0.25">
      <c r="A36" s="15" t="s">
        <v>26</v>
      </c>
      <c r="B36" s="16" t="s">
        <v>47</v>
      </c>
      <c r="C36" s="17" t="s">
        <v>44</v>
      </c>
      <c r="D36" s="16" t="s">
        <v>24</v>
      </c>
      <c r="E36" s="16" t="s">
        <v>27</v>
      </c>
      <c r="F36" s="18">
        <v>1971.96</v>
      </c>
      <c r="G36" s="9">
        <v>1971.96</v>
      </c>
      <c r="H36" s="14">
        <f t="shared" si="0"/>
        <v>100</v>
      </c>
    </row>
    <row r="37" spans="1:8" ht="34.15" customHeight="1" x14ac:dyDescent="0.25">
      <c r="A37" s="15" t="s">
        <v>48</v>
      </c>
      <c r="B37" s="16" t="s">
        <v>49</v>
      </c>
      <c r="C37" s="17"/>
      <c r="D37" s="16"/>
      <c r="E37" s="16"/>
      <c r="F37" s="25">
        <f t="shared" ref="F37:G40" si="6">F38</f>
        <v>1203.43</v>
      </c>
      <c r="G37" s="25">
        <f t="shared" si="6"/>
        <v>1202.8499999999999</v>
      </c>
      <c r="H37" s="28">
        <f t="shared" si="0"/>
        <v>99.95180442568325</v>
      </c>
    </row>
    <row r="38" spans="1:8" ht="34.15" customHeight="1" x14ac:dyDescent="0.25">
      <c r="A38" s="15" t="s">
        <v>48</v>
      </c>
      <c r="B38" s="16" t="s">
        <v>50</v>
      </c>
      <c r="C38" s="17"/>
      <c r="D38" s="16"/>
      <c r="E38" s="16"/>
      <c r="F38" s="18">
        <f t="shared" si="6"/>
        <v>1203.43</v>
      </c>
      <c r="G38" s="18">
        <f t="shared" si="6"/>
        <v>1202.8499999999999</v>
      </c>
      <c r="H38" s="14">
        <f t="shared" si="0"/>
        <v>99.95180442568325</v>
      </c>
    </row>
    <row r="39" spans="1:8" ht="68.45" customHeight="1" x14ac:dyDescent="0.25">
      <c r="A39" s="15" t="s">
        <v>43</v>
      </c>
      <c r="B39" s="16" t="s">
        <v>50</v>
      </c>
      <c r="C39" s="17" t="s">
        <v>44</v>
      </c>
      <c r="D39" s="16"/>
      <c r="E39" s="16"/>
      <c r="F39" s="18">
        <f t="shared" si="6"/>
        <v>1203.43</v>
      </c>
      <c r="G39" s="18">
        <f t="shared" si="6"/>
        <v>1202.8499999999999</v>
      </c>
      <c r="H39" s="14">
        <f t="shared" si="0"/>
        <v>99.95180442568325</v>
      </c>
    </row>
    <row r="40" spans="1:8" ht="34.15" customHeight="1" x14ac:dyDescent="0.25">
      <c r="A40" s="15" t="s">
        <v>45</v>
      </c>
      <c r="B40" s="16" t="s">
        <v>50</v>
      </c>
      <c r="C40" s="17" t="s">
        <v>44</v>
      </c>
      <c r="D40" s="16"/>
      <c r="E40" s="16"/>
      <c r="F40" s="18">
        <f t="shared" si="6"/>
        <v>1203.43</v>
      </c>
      <c r="G40" s="18">
        <f t="shared" si="6"/>
        <v>1202.8499999999999</v>
      </c>
      <c r="H40" s="14">
        <f t="shared" ref="H40:H74" si="7">G40/F40*100</f>
        <v>99.95180442568325</v>
      </c>
    </row>
    <row r="41" spans="1:8" ht="51.4" customHeight="1" x14ac:dyDescent="0.25">
      <c r="A41" s="15" t="s">
        <v>26</v>
      </c>
      <c r="B41" s="16" t="s">
        <v>50</v>
      </c>
      <c r="C41" s="17" t="s">
        <v>44</v>
      </c>
      <c r="D41" s="16" t="s">
        <v>24</v>
      </c>
      <c r="E41" s="16" t="s">
        <v>27</v>
      </c>
      <c r="F41" s="18">
        <v>1203.43</v>
      </c>
      <c r="G41" s="9">
        <v>1202.8499999999999</v>
      </c>
      <c r="H41" s="14">
        <f t="shared" si="7"/>
        <v>99.95180442568325</v>
      </c>
    </row>
    <row r="42" spans="1:8" ht="18.75" customHeight="1" x14ac:dyDescent="0.25">
      <c r="A42" s="15" t="s">
        <v>51</v>
      </c>
      <c r="B42" s="16" t="s">
        <v>52</v>
      </c>
      <c r="C42" s="17"/>
      <c r="D42" s="16"/>
      <c r="E42" s="16"/>
      <c r="F42" s="25">
        <f>F43</f>
        <v>2638.09</v>
      </c>
      <c r="G42" s="25">
        <f>G43</f>
        <v>2521.1400000000003</v>
      </c>
      <c r="H42" s="28">
        <f t="shared" si="7"/>
        <v>95.566868454070942</v>
      </c>
    </row>
    <row r="43" spans="1:8" ht="15.75" customHeight="1" x14ac:dyDescent="0.25">
      <c r="A43" s="15" t="s">
        <v>53</v>
      </c>
      <c r="B43" s="16" t="s">
        <v>54</v>
      </c>
      <c r="C43" s="17"/>
      <c r="D43" s="16"/>
      <c r="E43" s="16"/>
      <c r="F43" s="30">
        <f>F44+F66</f>
        <v>2638.09</v>
      </c>
      <c r="G43" s="30">
        <f>G44+G66</f>
        <v>2521.1400000000003</v>
      </c>
      <c r="H43" s="36">
        <f t="shared" si="7"/>
        <v>95.566868454070942</v>
      </c>
    </row>
    <row r="44" spans="1:8" ht="21.75" customHeight="1" x14ac:dyDescent="0.25">
      <c r="A44" s="15" t="s">
        <v>55</v>
      </c>
      <c r="B44" s="16" t="s">
        <v>56</v>
      </c>
      <c r="C44" s="17"/>
      <c r="D44" s="16"/>
      <c r="E44" s="16"/>
      <c r="F44" s="18">
        <f>F45+F48+F51+F54+F57+F60+F63</f>
        <v>823.86</v>
      </c>
      <c r="G44" s="18">
        <f>G45+G48+G51+G54+G57+G60+G63</f>
        <v>823.67000000000007</v>
      </c>
      <c r="H44" s="14">
        <f t="shared" si="7"/>
        <v>99.976937829242843</v>
      </c>
    </row>
    <row r="45" spans="1:8" ht="34.15" customHeight="1" x14ac:dyDescent="0.25">
      <c r="A45" s="15" t="s">
        <v>57</v>
      </c>
      <c r="B45" s="16" t="s">
        <v>58</v>
      </c>
      <c r="C45" s="17"/>
      <c r="D45" s="16"/>
      <c r="E45" s="16"/>
      <c r="F45" s="18">
        <f>F46</f>
        <v>253</v>
      </c>
      <c r="G45" s="18">
        <f>G46</f>
        <v>253</v>
      </c>
      <c r="H45" s="14">
        <f t="shared" si="7"/>
        <v>100</v>
      </c>
    </row>
    <row r="46" spans="1:8" ht="21" customHeight="1" x14ac:dyDescent="0.25">
      <c r="A46" s="15" t="s">
        <v>59</v>
      </c>
      <c r="B46" s="16" t="s">
        <v>58</v>
      </c>
      <c r="C46" s="17" t="s">
        <v>60</v>
      </c>
      <c r="D46" s="16"/>
      <c r="E46" s="16"/>
      <c r="F46" s="18">
        <f>F47</f>
        <v>253</v>
      </c>
      <c r="G46" s="18">
        <f>G47</f>
        <v>253</v>
      </c>
      <c r="H46" s="14">
        <f t="shared" si="7"/>
        <v>100</v>
      </c>
    </row>
    <row r="47" spans="1:8" ht="18.75" customHeight="1" x14ac:dyDescent="0.25">
      <c r="A47" s="15" t="s">
        <v>63</v>
      </c>
      <c r="B47" s="16" t="s">
        <v>58</v>
      </c>
      <c r="C47" s="17">
        <v>500</v>
      </c>
      <c r="D47" s="16" t="s">
        <v>31</v>
      </c>
      <c r="E47" s="16" t="s">
        <v>24</v>
      </c>
      <c r="F47" s="18">
        <v>253</v>
      </c>
      <c r="G47" s="9">
        <v>253</v>
      </c>
      <c r="H47" s="14">
        <f t="shared" si="7"/>
        <v>100</v>
      </c>
    </row>
    <row r="48" spans="1:8" ht="33" customHeight="1" x14ac:dyDescent="0.25">
      <c r="A48" s="15" t="s">
        <v>64</v>
      </c>
      <c r="B48" s="16" t="s">
        <v>65</v>
      </c>
      <c r="C48" s="17"/>
      <c r="D48" s="16"/>
      <c r="E48" s="16"/>
      <c r="F48" s="18">
        <f>F49</f>
        <v>155.1</v>
      </c>
      <c r="G48" s="18">
        <f>G49</f>
        <v>155.1</v>
      </c>
      <c r="H48" s="14">
        <f t="shared" si="7"/>
        <v>100</v>
      </c>
    </row>
    <row r="49" spans="1:8" ht="21.75" customHeight="1" x14ac:dyDescent="0.25">
      <c r="A49" s="15" t="s">
        <v>59</v>
      </c>
      <c r="B49" s="16" t="s">
        <v>65</v>
      </c>
      <c r="C49" s="17" t="s">
        <v>60</v>
      </c>
      <c r="D49" s="16"/>
      <c r="E49" s="16"/>
      <c r="F49" s="18">
        <f>F50</f>
        <v>155.1</v>
      </c>
      <c r="G49" s="18">
        <f>G50</f>
        <v>155.1</v>
      </c>
      <c r="H49" s="14">
        <f t="shared" si="7"/>
        <v>100</v>
      </c>
    </row>
    <row r="50" spans="1:8" ht="33" customHeight="1" x14ac:dyDescent="0.25">
      <c r="A50" s="15" t="s">
        <v>66</v>
      </c>
      <c r="B50" s="16" t="s">
        <v>65</v>
      </c>
      <c r="C50" s="17">
        <v>500</v>
      </c>
      <c r="D50" s="16" t="s">
        <v>24</v>
      </c>
      <c r="E50" s="16" t="s">
        <v>67</v>
      </c>
      <c r="F50" s="18">
        <v>155.1</v>
      </c>
      <c r="G50" s="9">
        <v>155.1</v>
      </c>
      <c r="H50" s="14">
        <f t="shared" si="7"/>
        <v>100</v>
      </c>
    </row>
    <row r="51" spans="1:8" ht="34.15" customHeight="1" x14ac:dyDescent="0.25">
      <c r="A51" s="15" t="s">
        <v>68</v>
      </c>
      <c r="B51" s="16" t="s">
        <v>69</v>
      </c>
      <c r="C51" s="17"/>
      <c r="D51" s="16"/>
      <c r="E51" s="16"/>
      <c r="F51" s="18">
        <f>F52</f>
        <v>57.3</v>
      </c>
      <c r="G51" s="18">
        <f>G52</f>
        <v>57.3</v>
      </c>
      <c r="H51" s="14">
        <f t="shared" si="7"/>
        <v>100</v>
      </c>
    </row>
    <row r="52" spans="1:8" ht="18.75" customHeight="1" x14ac:dyDescent="0.25">
      <c r="A52" s="15" t="s">
        <v>59</v>
      </c>
      <c r="B52" s="16" t="s">
        <v>69</v>
      </c>
      <c r="C52" s="17" t="s">
        <v>60</v>
      </c>
      <c r="D52" s="16"/>
      <c r="E52" s="16"/>
      <c r="F52" s="18">
        <f>F53</f>
        <v>57.3</v>
      </c>
      <c r="G52" s="18">
        <f>G53</f>
        <v>57.3</v>
      </c>
      <c r="H52" s="14">
        <f t="shared" si="7"/>
        <v>100</v>
      </c>
    </row>
    <row r="53" spans="1:8" ht="18" customHeight="1" x14ac:dyDescent="0.25">
      <c r="A53" s="15" t="s">
        <v>63</v>
      </c>
      <c r="B53" s="16" t="s">
        <v>69</v>
      </c>
      <c r="C53" s="17">
        <v>500</v>
      </c>
      <c r="D53" s="16" t="s">
        <v>31</v>
      </c>
      <c r="E53" s="16" t="s">
        <v>24</v>
      </c>
      <c r="F53" s="18">
        <v>57.3</v>
      </c>
      <c r="G53" s="18">
        <v>57.3</v>
      </c>
      <c r="H53" s="14">
        <f t="shared" si="7"/>
        <v>100</v>
      </c>
    </row>
    <row r="54" spans="1:8" ht="33.75" customHeight="1" x14ac:dyDescent="0.25">
      <c r="A54" s="15" t="s">
        <v>70</v>
      </c>
      <c r="B54" s="16" t="s">
        <v>71</v>
      </c>
      <c r="C54" s="17"/>
      <c r="D54" s="16"/>
      <c r="E54" s="16"/>
      <c r="F54" s="18">
        <f>F55</f>
        <v>33.700000000000003</v>
      </c>
      <c r="G54" s="18">
        <f>G55</f>
        <v>33.700000000000003</v>
      </c>
      <c r="H54" s="14">
        <f t="shared" si="7"/>
        <v>100</v>
      </c>
    </row>
    <row r="55" spans="1:8" ht="18.75" customHeight="1" x14ac:dyDescent="0.25">
      <c r="A55" s="15" t="s">
        <v>59</v>
      </c>
      <c r="B55" s="16" t="s">
        <v>71</v>
      </c>
      <c r="C55" s="17" t="s">
        <v>60</v>
      </c>
      <c r="D55" s="16"/>
      <c r="E55" s="16"/>
      <c r="F55" s="18">
        <f>F56</f>
        <v>33.700000000000003</v>
      </c>
      <c r="G55" s="18">
        <f>G56</f>
        <v>33.700000000000003</v>
      </c>
      <c r="H55" s="14">
        <f t="shared" si="7"/>
        <v>100</v>
      </c>
    </row>
    <row r="56" spans="1:8" ht="35.25" customHeight="1" x14ac:dyDescent="0.25">
      <c r="A56" s="15" t="s">
        <v>66</v>
      </c>
      <c r="B56" s="16" t="s">
        <v>71</v>
      </c>
      <c r="C56" s="17">
        <v>500</v>
      </c>
      <c r="D56" s="16" t="s">
        <v>24</v>
      </c>
      <c r="E56" s="16" t="s">
        <v>67</v>
      </c>
      <c r="F56" s="18">
        <v>33.700000000000003</v>
      </c>
      <c r="G56" s="9">
        <v>33.700000000000003</v>
      </c>
      <c r="H56" s="14">
        <f t="shared" si="7"/>
        <v>100</v>
      </c>
    </row>
    <row r="57" spans="1:8" ht="51.4" customHeight="1" x14ac:dyDescent="0.25">
      <c r="A57" s="15" t="s">
        <v>72</v>
      </c>
      <c r="B57" s="16" t="s">
        <v>73</v>
      </c>
      <c r="C57" s="17"/>
      <c r="D57" s="16"/>
      <c r="E57" s="16"/>
      <c r="F57" s="18">
        <f>F58</f>
        <v>124.86</v>
      </c>
      <c r="G57" s="18">
        <f>G58</f>
        <v>124.86</v>
      </c>
      <c r="H57" s="14">
        <f t="shared" si="7"/>
        <v>100</v>
      </c>
    </row>
    <row r="58" spans="1:8" ht="18.75" customHeight="1" x14ac:dyDescent="0.25">
      <c r="A58" s="15" t="s">
        <v>59</v>
      </c>
      <c r="B58" s="16" t="s">
        <v>73</v>
      </c>
      <c r="C58" s="17" t="s">
        <v>60</v>
      </c>
      <c r="D58" s="16"/>
      <c r="E58" s="16"/>
      <c r="F58" s="18">
        <f>F59</f>
        <v>124.86</v>
      </c>
      <c r="G58" s="18">
        <f>G59</f>
        <v>124.86</v>
      </c>
      <c r="H58" s="14">
        <f t="shared" si="7"/>
        <v>100</v>
      </c>
    </row>
    <row r="59" spans="1:8" ht="18" customHeight="1" x14ac:dyDescent="0.25">
      <c r="A59" s="15" t="s">
        <v>74</v>
      </c>
      <c r="B59" s="16" t="s">
        <v>73</v>
      </c>
      <c r="C59" s="17">
        <v>500</v>
      </c>
      <c r="D59" s="16" t="s">
        <v>31</v>
      </c>
      <c r="E59" s="16" t="s">
        <v>75</v>
      </c>
      <c r="F59" s="18">
        <v>124.86</v>
      </c>
      <c r="G59" s="9">
        <v>124.86</v>
      </c>
      <c r="H59" s="14">
        <f t="shared" si="7"/>
        <v>100</v>
      </c>
    </row>
    <row r="60" spans="1:8" ht="51" customHeight="1" x14ac:dyDescent="0.25">
      <c r="A60" s="15" t="s">
        <v>76</v>
      </c>
      <c r="B60" s="16" t="s">
        <v>77</v>
      </c>
      <c r="C60" s="17"/>
      <c r="D60" s="16"/>
      <c r="E60" s="16"/>
      <c r="F60" s="18">
        <f>F61</f>
        <v>78</v>
      </c>
      <c r="G60" s="18">
        <f>G61</f>
        <v>78</v>
      </c>
      <c r="H60" s="14">
        <f t="shared" si="7"/>
        <v>100</v>
      </c>
    </row>
    <row r="61" spans="1:8" ht="21" customHeight="1" x14ac:dyDescent="0.25">
      <c r="A61" s="15" t="s">
        <v>59</v>
      </c>
      <c r="B61" s="16" t="s">
        <v>77</v>
      </c>
      <c r="C61" s="17" t="s">
        <v>60</v>
      </c>
      <c r="D61" s="16"/>
      <c r="E61" s="16"/>
      <c r="F61" s="18">
        <f>F62</f>
        <v>78</v>
      </c>
      <c r="G61" s="18">
        <f>G62</f>
        <v>78</v>
      </c>
      <c r="H61" s="14">
        <f t="shared" si="7"/>
        <v>100</v>
      </c>
    </row>
    <row r="62" spans="1:8" ht="30.75" customHeight="1" x14ac:dyDescent="0.25">
      <c r="A62" s="15" t="s">
        <v>66</v>
      </c>
      <c r="B62" s="16" t="s">
        <v>77</v>
      </c>
      <c r="C62" s="17" t="s">
        <v>61</v>
      </c>
      <c r="D62" s="16" t="s">
        <v>24</v>
      </c>
      <c r="E62" s="16" t="s">
        <v>67</v>
      </c>
      <c r="F62" s="18">
        <v>78</v>
      </c>
      <c r="G62" s="9">
        <v>78</v>
      </c>
      <c r="H62" s="14">
        <f t="shared" si="7"/>
        <v>100</v>
      </c>
    </row>
    <row r="63" spans="1:8" ht="21.75" customHeight="1" x14ac:dyDescent="0.25">
      <c r="A63" s="15" t="s">
        <v>225</v>
      </c>
      <c r="B63" s="16" t="s">
        <v>226</v>
      </c>
      <c r="C63" s="17"/>
      <c r="D63" s="16"/>
      <c r="E63" s="16"/>
      <c r="F63" s="18">
        <f>F64</f>
        <v>121.9</v>
      </c>
      <c r="G63" s="18">
        <f>G64</f>
        <v>121.71</v>
      </c>
      <c r="H63" s="14">
        <f t="shared" si="7"/>
        <v>99.844134536505322</v>
      </c>
    </row>
    <row r="64" spans="1:8" ht="21.75" customHeight="1" x14ac:dyDescent="0.25">
      <c r="A64" s="15" t="s">
        <v>225</v>
      </c>
      <c r="B64" s="16" t="s">
        <v>226</v>
      </c>
      <c r="C64" s="17">
        <v>800</v>
      </c>
      <c r="D64" s="16"/>
      <c r="E64" s="16"/>
      <c r="F64" s="18">
        <f>F65</f>
        <v>121.9</v>
      </c>
      <c r="G64" s="18">
        <f>G65</f>
        <v>121.71</v>
      </c>
      <c r="H64" s="14">
        <f t="shared" si="7"/>
        <v>99.844134536505322</v>
      </c>
    </row>
    <row r="65" spans="1:8" ht="25.5" customHeight="1" x14ac:dyDescent="0.25">
      <c r="A65" s="15" t="s">
        <v>225</v>
      </c>
      <c r="B65" s="16" t="s">
        <v>226</v>
      </c>
      <c r="C65" s="17">
        <v>853</v>
      </c>
      <c r="D65" s="16" t="s">
        <v>24</v>
      </c>
      <c r="E65" s="16" t="s">
        <v>87</v>
      </c>
      <c r="F65" s="18">
        <v>121.9</v>
      </c>
      <c r="G65" s="9">
        <v>121.71</v>
      </c>
      <c r="H65" s="14">
        <f t="shared" si="7"/>
        <v>99.844134536505322</v>
      </c>
    </row>
    <row r="66" spans="1:8" ht="18" customHeight="1" x14ac:dyDescent="0.25">
      <c r="A66" s="15" t="s">
        <v>78</v>
      </c>
      <c r="B66" s="16" t="s">
        <v>79</v>
      </c>
      <c r="C66" s="17"/>
      <c r="D66" s="16"/>
      <c r="E66" s="16"/>
      <c r="F66" s="25">
        <f>F67+F70+F75+F79+F82+F85+F88+F92+F95+F98</f>
        <v>1814.23</v>
      </c>
      <c r="G66" s="25">
        <f>G67+G70+G75+G79+G82+G85+G88+G92+G95+G98</f>
        <v>1697.4700000000003</v>
      </c>
      <c r="H66" s="28">
        <f t="shared" si="7"/>
        <v>93.564211814378567</v>
      </c>
    </row>
    <row r="67" spans="1:8" ht="20.25" customHeight="1" x14ac:dyDescent="0.25">
      <c r="A67" s="15" t="s">
        <v>80</v>
      </c>
      <c r="B67" s="16" t="s">
        <v>81</v>
      </c>
      <c r="C67" s="17"/>
      <c r="D67" s="16"/>
      <c r="E67" s="16"/>
      <c r="F67" s="18">
        <f>F68</f>
        <v>100</v>
      </c>
      <c r="G67" s="18">
        <f>G68</f>
        <v>0</v>
      </c>
      <c r="H67" s="14">
        <f t="shared" si="7"/>
        <v>0</v>
      </c>
    </row>
    <row r="68" spans="1:8" ht="17.25" customHeight="1" x14ac:dyDescent="0.25">
      <c r="A68" s="15" t="s">
        <v>32</v>
      </c>
      <c r="B68" s="16" t="s">
        <v>81</v>
      </c>
      <c r="C68" s="17" t="s">
        <v>33</v>
      </c>
      <c r="D68" s="16"/>
      <c r="E68" s="16"/>
      <c r="F68" s="18">
        <f>F69</f>
        <v>100</v>
      </c>
      <c r="G68" s="18">
        <f>G69</f>
        <v>0</v>
      </c>
      <c r="H68" s="14">
        <f t="shared" si="7"/>
        <v>0</v>
      </c>
    </row>
    <row r="69" spans="1:8" ht="18.75" customHeight="1" x14ac:dyDescent="0.25">
      <c r="A69" s="15" t="s">
        <v>82</v>
      </c>
      <c r="B69" s="16" t="s">
        <v>81</v>
      </c>
      <c r="C69" s="17" t="s">
        <v>33</v>
      </c>
      <c r="D69" s="16" t="s">
        <v>24</v>
      </c>
      <c r="E69" s="16" t="s">
        <v>83</v>
      </c>
      <c r="F69" s="18">
        <v>100</v>
      </c>
      <c r="G69" s="9">
        <v>0</v>
      </c>
      <c r="H69" s="14">
        <f t="shared" si="7"/>
        <v>0</v>
      </c>
    </row>
    <row r="70" spans="1:8" ht="21" customHeight="1" x14ac:dyDescent="0.25">
      <c r="A70" s="15" t="s">
        <v>84</v>
      </c>
      <c r="B70" s="16" t="s">
        <v>85</v>
      </c>
      <c r="C70" s="17"/>
      <c r="D70" s="16"/>
      <c r="E70" s="16"/>
      <c r="F70" s="18">
        <f>F71+F73</f>
        <v>42.120000000000005</v>
      </c>
      <c r="G70" s="9">
        <f>G71+G73</f>
        <v>39.93</v>
      </c>
      <c r="H70" s="14">
        <f t="shared" si="7"/>
        <v>94.800569800569789</v>
      </c>
    </row>
    <row r="71" spans="1:8" ht="34.15" customHeight="1" x14ac:dyDescent="0.25">
      <c r="A71" s="15" t="s">
        <v>19</v>
      </c>
      <c r="B71" s="16" t="s">
        <v>85</v>
      </c>
      <c r="C71" s="17" t="s">
        <v>20</v>
      </c>
      <c r="D71" s="16"/>
      <c r="E71" s="16"/>
      <c r="F71" s="18">
        <f>F72</f>
        <v>21.42</v>
      </c>
      <c r="G71" s="18">
        <f>G72</f>
        <v>20</v>
      </c>
      <c r="H71" s="14">
        <f t="shared" si="7"/>
        <v>93.370681605975719</v>
      </c>
    </row>
    <row r="72" spans="1:8" ht="21" customHeight="1" x14ac:dyDescent="0.25">
      <c r="A72" s="15" t="s">
        <v>86</v>
      </c>
      <c r="B72" s="16" t="s">
        <v>85</v>
      </c>
      <c r="C72" s="17" t="s">
        <v>20</v>
      </c>
      <c r="D72" s="16" t="s">
        <v>24</v>
      </c>
      <c r="E72" s="16" t="s">
        <v>87</v>
      </c>
      <c r="F72" s="18">
        <v>21.42</v>
      </c>
      <c r="G72" s="9">
        <v>20</v>
      </c>
      <c r="H72" s="14">
        <f t="shared" si="7"/>
        <v>93.370681605975719</v>
      </c>
    </row>
    <row r="73" spans="1:8" ht="18" customHeight="1" x14ac:dyDescent="0.25">
      <c r="A73" s="15" t="s">
        <v>32</v>
      </c>
      <c r="B73" s="16" t="s">
        <v>85</v>
      </c>
      <c r="C73" s="17" t="s">
        <v>33</v>
      </c>
      <c r="D73" s="16"/>
      <c r="E73" s="16"/>
      <c r="F73" s="18">
        <f>F74</f>
        <v>20.7</v>
      </c>
      <c r="G73" s="9">
        <f>G74</f>
        <v>19.93</v>
      </c>
      <c r="H73" s="14">
        <f t="shared" si="7"/>
        <v>96.280193236714979</v>
      </c>
    </row>
    <row r="74" spans="1:8" ht="15.75" customHeight="1" x14ac:dyDescent="0.25">
      <c r="A74" s="15" t="s">
        <v>86</v>
      </c>
      <c r="B74" s="16" t="s">
        <v>85</v>
      </c>
      <c r="C74" s="17">
        <v>800</v>
      </c>
      <c r="D74" s="16" t="s">
        <v>24</v>
      </c>
      <c r="E74" s="16" t="s">
        <v>87</v>
      </c>
      <c r="F74" s="18">
        <v>20.7</v>
      </c>
      <c r="G74" s="9">
        <v>19.93</v>
      </c>
      <c r="H74" s="14">
        <f t="shared" si="7"/>
        <v>96.280193236714979</v>
      </c>
    </row>
    <row r="75" spans="1:8" ht="34.15" customHeight="1" x14ac:dyDescent="0.25">
      <c r="A75" s="15" t="s">
        <v>88</v>
      </c>
      <c r="B75" s="16" t="s">
        <v>89</v>
      </c>
      <c r="C75" s="17"/>
      <c r="D75" s="16"/>
      <c r="E75" s="16"/>
      <c r="F75" s="18">
        <f>F76</f>
        <v>28.51</v>
      </c>
      <c r="G75" s="18">
        <f>G76</f>
        <v>28.12</v>
      </c>
      <c r="H75" s="14">
        <f t="shared" ref="H75:H109" si="8">G75/F75*100</f>
        <v>98.632058926692395</v>
      </c>
    </row>
    <row r="76" spans="1:8" ht="17.25" customHeight="1" x14ac:dyDescent="0.25">
      <c r="A76" s="15" t="s">
        <v>90</v>
      </c>
      <c r="B76" s="16" t="s">
        <v>89</v>
      </c>
      <c r="C76" s="17" t="s">
        <v>91</v>
      </c>
      <c r="D76" s="16"/>
      <c r="E76" s="16"/>
      <c r="F76" s="18">
        <f>F77+F78</f>
        <v>28.51</v>
      </c>
      <c r="G76" s="18">
        <f>G77+G78</f>
        <v>28.12</v>
      </c>
      <c r="H76" s="14">
        <f t="shared" si="8"/>
        <v>98.632058926692395</v>
      </c>
    </row>
    <row r="77" spans="1:8" ht="20.25" customHeight="1" x14ac:dyDescent="0.25">
      <c r="A77" s="15" t="s">
        <v>86</v>
      </c>
      <c r="B77" s="16" t="s">
        <v>89</v>
      </c>
      <c r="C77" s="17">
        <v>350</v>
      </c>
      <c r="D77" s="16" t="s">
        <v>24</v>
      </c>
      <c r="E77" s="16" t="s">
        <v>87</v>
      </c>
      <c r="F77" s="18">
        <v>19.510000000000002</v>
      </c>
      <c r="G77" s="9">
        <v>19.12</v>
      </c>
      <c r="H77" s="14">
        <f t="shared" si="8"/>
        <v>98.001025115325461</v>
      </c>
    </row>
    <row r="78" spans="1:8" ht="20.25" customHeight="1" x14ac:dyDescent="0.25">
      <c r="A78" s="15" t="s">
        <v>86</v>
      </c>
      <c r="B78" s="16" t="s">
        <v>89</v>
      </c>
      <c r="C78" s="17">
        <v>360</v>
      </c>
      <c r="D78" s="16" t="s">
        <v>24</v>
      </c>
      <c r="E78" s="16" t="s">
        <v>87</v>
      </c>
      <c r="F78" s="18">
        <v>9</v>
      </c>
      <c r="G78" s="9">
        <v>9</v>
      </c>
      <c r="H78" s="14">
        <f t="shared" si="8"/>
        <v>100</v>
      </c>
    </row>
    <row r="79" spans="1:8" ht="34.15" customHeight="1" x14ac:dyDescent="0.25">
      <c r="A79" s="15" t="s">
        <v>92</v>
      </c>
      <c r="B79" s="16" t="s">
        <v>93</v>
      </c>
      <c r="C79" s="17"/>
      <c r="D79" s="16"/>
      <c r="E79" s="16"/>
      <c r="F79" s="18">
        <f>F80</f>
        <v>121.6</v>
      </c>
      <c r="G79" s="18">
        <f>G80</f>
        <v>117.62</v>
      </c>
      <c r="H79" s="14">
        <f t="shared" si="8"/>
        <v>96.726973684210535</v>
      </c>
    </row>
    <row r="80" spans="1:8" ht="34.15" customHeight="1" x14ac:dyDescent="0.25">
      <c r="A80" s="15" t="s">
        <v>19</v>
      </c>
      <c r="B80" s="16" t="s">
        <v>93</v>
      </c>
      <c r="C80" s="17" t="s">
        <v>20</v>
      </c>
      <c r="D80" s="16"/>
      <c r="E80" s="16"/>
      <c r="F80" s="18">
        <f>F81</f>
        <v>121.6</v>
      </c>
      <c r="G80" s="9">
        <f>G81</f>
        <v>117.62</v>
      </c>
      <c r="H80" s="14">
        <f t="shared" si="8"/>
        <v>96.726973684210535</v>
      </c>
    </row>
    <row r="81" spans="1:8" ht="18" customHeight="1" x14ac:dyDescent="0.25">
      <c r="A81" s="15" t="s">
        <v>74</v>
      </c>
      <c r="B81" s="16" t="s">
        <v>93</v>
      </c>
      <c r="C81" s="17">
        <v>200</v>
      </c>
      <c r="D81" s="16" t="s">
        <v>31</v>
      </c>
      <c r="E81" s="16" t="s">
        <v>75</v>
      </c>
      <c r="F81" s="18">
        <v>121.6</v>
      </c>
      <c r="G81" s="9">
        <v>117.62</v>
      </c>
      <c r="H81" s="14">
        <f t="shared" si="8"/>
        <v>96.726973684210535</v>
      </c>
    </row>
    <row r="82" spans="1:8" ht="18.75" customHeight="1" x14ac:dyDescent="0.25">
      <c r="A82" s="15" t="s">
        <v>227</v>
      </c>
      <c r="B82" s="16" t="s">
        <v>228</v>
      </c>
      <c r="C82" s="17"/>
      <c r="D82" s="16"/>
      <c r="E82" s="16"/>
      <c r="F82" s="30">
        <f>F83</f>
        <v>76.25</v>
      </c>
      <c r="G82" s="30">
        <f>G83</f>
        <v>76.25</v>
      </c>
      <c r="H82" s="14">
        <f t="shared" si="8"/>
        <v>100</v>
      </c>
    </row>
    <row r="83" spans="1:8" ht="21" customHeight="1" x14ac:dyDescent="0.25">
      <c r="A83" s="15" t="s">
        <v>19</v>
      </c>
      <c r="B83" s="16" t="s">
        <v>228</v>
      </c>
      <c r="C83" s="17">
        <v>200</v>
      </c>
      <c r="D83" s="16"/>
      <c r="E83" s="16"/>
      <c r="F83" s="18">
        <f>F84</f>
        <v>76.25</v>
      </c>
      <c r="G83" s="18">
        <f>G84</f>
        <v>76.25</v>
      </c>
      <c r="H83" s="14">
        <f t="shared" si="8"/>
        <v>100</v>
      </c>
    </row>
    <row r="84" spans="1:8" ht="18" customHeight="1" x14ac:dyDescent="0.25">
      <c r="A84" s="15" t="s">
        <v>74</v>
      </c>
      <c r="B84" s="16" t="s">
        <v>228</v>
      </c>
      <c r="C84" s="17">
        <v>244</v>
      </c>
      <c r="D84" s="16" t="s">
        <v>31</v>
      </c>
      <c r="E84" s="16" t="s">
        <v>75</v>
      </c>
      <c r="F84" s="18">
        <v>76.25</v>
      </c>
      <c r="G84" s="9">
        <v>76.25</v>
      </c>
      <c r="H84" s="14">
        <f t="shared" si="8"/>
        <v>100</v>
      </c>
    </row>
    <row r="85" spans="1:8" ht="21" customHeight="1" x14ac:dyDescent="0.25">
      <c r="A85" s="15" t="s">
        <v>94</v>
      </c>
      <c r="B85" s="16" t="s">
        <v>95</v>
      </c>
      <c r="C85" s="17"/>
      <c r="D85" s="16"/>
      <c r="E85" s="16"/>
      <c r="F85" s="18">
        <f>F86</f>
        <v>534.22</v>
      </c>
      <c r="G85" s="18">
        <f>G86</f>
        <v>534.22</v>
      </c>
      <c r="H85" s="14">
        <f t="shared" si="8"/>
        <v>100</v>
      </c>
    </row>
    <row r="86" spans="1:8" ht="17.25" customHeight="1" x14ac:dyDescent="0.25">
      <c r="A86" s="15" t="s">
        <v>90</v>
      </c>
      <c r="B86" s="16" t="s">
        <v>95</v>
      </c>
      <c r="C86" s="17" t="s">
        <v>91</v>
      </c>
      <c r="D86" s="16"/>
      <c r="E86" s="16"/>
      <c r="F86" s="18">
        <f>F87</f>
        <v>534.22</v>
      </c>
      <c r="G86" s="18">
        <f>G87</f>
        <v>534.22</v>
      </c>
      <c r="H86" s="14">
        <f t="shared" si="8"/>
        <v>100</v>
      </c>
    </row>
    <row r="87" spans="1:8" ht="18" customHeight="1" x14ac:dyDescent="0.25">
      <c r="A87" s="15" t="s">
        <v>98</v>
      </c>
      <c r="B87" s="16" t="s">
        <v>95</v>
      </c>
      <c r="C87" s="17">
        <v>300</v>
      </c>
      <c r="D87" s="16" t="s">
        <v>97</v>
      </c>
      <c r="E87" s="16" t="s">
        <v>24</v>
      </c>
      <c r="F87" s="18">
        <v>534.22</v>
      </c>
      <c r="G87" s="9">
        <v>534.22</v>
      </c>
      <c r="H87" s="14">
        <f t="shared" si="8"/>
        <v>100</v>
      </c>
    </row>
    <row r="88" spans="1:8" ht="68.45" customHeight="1" x14ac:dyDescent="0.25">
      <c r="A88" s="15" t="s">
        <v>99</v>
      </c>
      <c r="B88" s="16" t="s">
        <v>100</v>
      </c>
      <c r="C88" s="17"/>
      <c r="D88" s="16"/>
      <c r="E88" s="16"/>
      <c r="F88" s="18">
        <f>F89</f>
        <v>527.58000000000004</v>
      </c>
      <c r="G88" s="18">
        <f>G89</f>
        <v>520.58000000000004</v>
      </c>
      <c r="H88" s="14">
        <f t="shared" si="8"/>
        <v>98.673187004814437</v>
      </c>
    </row>
    <row r="89" spans="1:8" ht="34.15" customHeight="1" x14ac:dyDescent="0.25">
      <c r="A89" s="15" t="s">
        <v>19</v>
      </c>
      <c r="B89" s="16" t="s">
        <v>100</v>
      </c>
      <c r="C89" s="17" t="s">
        <v>20</v>
      </c>
      <c r="D89" s="16"/>
      <c r="E89" s="16"/>
      <c r="F89" s="18">
        <f>F90+F91</f>
        <v>527.58000000000004</v>
      </c>
      <c r="G89" s="18">
        <f>G90+G91</f>
        <v>520.58000000000004</v>
      </c>
      <c r="H89" s="14">
        <f t="shared" si="8"/>
        <v>98.673187004814437</v>
      </c>
    </row>
    <row r="90" spans="1:8" ht="19.5" customHeight="1" x14ac:dyDescent="0.25">
      <c r="A90" s="15" t="s">
        <v>74</v>
      </c>
      <c r="B90" s="16" t="s">
        <v>100</v>
      </c>
      <c r="C90" s="17">
        <v>244</v>
      </c>
      <c r="D90" s="16" t="s">
        <v>31</v>
      </c>
      <c r="E90" s="16" t="s">
        <v>75</v>
      </c>
      <c r="F90" s="18">
        <v>27.58</v>
      </c>
      <c r="G90" s="9">
        <v>20.58</v>
      </c>
      <c r="H90" s="14">
        <f t="shared" si="8"/>
        <v>74.619289340101531</v>
      </c>
    </row>
    <row r="91" spans="1:8" ht="19.5" customHeight="1" x14ac:dyDescent="0.25">
      <c r="A91" s="15" t="s">
        <v>74</v>
      </c>
      <c r="B91" s="16" t="s">
        <v>100</v>
      </c>
      <c r="C91" s="17">
        <v>247</v>
      </c>
      <c r="D91" s="16" t="s">
        <v>31</v>
      </c>
      <c r="E91" s="16" t="s">
        <v>75</v>
      </c>
      <c r="F91" s="18">
        <v>500</v>
      </c>
      <c r="G91" s="9">
        <v>500</v>
      </c>
      <c r="H91" s="14">
        <f t="shared" si="8"/>
        <v>100</v>
      </c>
    </row>
    <row r="92" spans="1:8" ht="34.15" customHeight="1" x14ac:dyDescent="0.25">
      <c r="A92" s="15" t="s">
        <v>101</v>
      </c>
      <c r="B92" s="16" t="s">
        <v>102</v>
      </c>
      <c r="C92" s="17"/>
      <c r="D92" s="16"/>
      <c r="E92" s="16"/>
      <c r="F92" s="18">
        <f>F93</f>
        <v>20</v>
      </c>
      <c r="G92" s="18">
        <f>G93</f>
        <v>20</v>
      </c>
      <c r="H92" s="14">
        <f t="shared" si="8"/>
        <v>100</v>
      </c>
    </row>
    <row r="93" spans="1:8" ht="34.15" customHeight="1" x14ac:dyDescent="0.25">
      <c r="A93" s="15" t="s">
        <v>19</v>
      </c>
      <c r="B93" s="16" t="s">
        <v>102</v>
      </c>
      <c r="C93" s="17" t="s">
        <v>20</v>
      </c>
      <c r="D93" s="16"/>
      <c r="E93" s="16"/>
      <c r="F93" s="18">
        <f>F94</f>
        <v>20</v>
      </c>
      <c r="G93" s="18">
        <f>G94</f>
        <v>20</v>
      </c>
      <c r="H93" s="14">
        <f t="shared" si="8"/>
        <v>100</v>
      </c>
    </row>
    <row r="94" spans="1:8" ht="20.25" customHeight="1" x14ac:dyDescent="0.25">
      <c r="A94" s="15" t="s">
        <v>74</v>
      </c>
      <c r="B94" s="16" t="s">
        <v>102</v>
      </c>
      <c r="C94" s="17">
        <v>200</v>
      </c>
      <c r="D94" s="16" t="s">
        <v>31</v>
      </c>
      <c r="E94" s="16" t="s">
        <v>75</v>
      </c>
      <c r="F94" s="18">
        <v>20</v>
      </c>
      <c r="G94" s="9">
        <v>20</v>
      </c>
      <c r="H94" s="14">
        <f t="shared" si="8"/>
        <v>100</v>
      </c>
    </row>
    <row r="95" spans="1:8" ht="20.25" customHeight="1" x14ac:dyDescent="0.25">
      <c r="A95" s="15" t="s">
        <v>103</v>
      </c>
      <c r="B95" s="16" t="s">
        <v>104</v>
      </c>
      <c r="C95" s="17"/>
      <c r="D95" s="16"/>
      <c r="E95" s="16"/>
      <c r="F95" s="18">
        <f>F96</f>
        <v>49.35</v>
      </c>
      <c r="G95" s="18">
        <f>G96</f>
        <v>46.15</v>
      </c>
      <c r="H95" s="14">
        <f t="shared" si="8"/>
        <v>93.515704154002023</v>
      </c>
    </row>
    <row r="96" spans="1:8" ht="34.15" customHeight="1" x14ac:dyDescent="0.25">
      <c r="A96" s="15" t="s">
        <v>19</v>
      </c>
      <c r="B96" s="16" t="s">
        <v>104</v>
      </c>
      <c r="C96" s="17" t="s">
        <v>20</v>
      </c>
      <c r="D96" s="16"/>
      <c r="E96" s="16"/>
      <c r="F96" s="18">
        <f>F97</f>
        <v>49.35</v>
      </c>
      <c r="G96" s="18">
        <f>G97</f>
        <v>46.15</v>
      </c>
      <c r="H96" s="14">
        <f t="shared" si="8"/>
        <v>93.515704154002023</v>
      </c>
    </row>
    <row r="97" spans="1:8" ht="20.25" customHeight="1" x14ac:dyDescent="0.25">
      <c r="A97" s="15" t="s">
        <v>86</v>
      </c>
      <c r="B97" s="16" t="s">
        <v>104</v>
      </c>
      <c r="C97" s="17">
        <v>200</v>
      </c>
      <c r="D97" s="16" t="s">
        <v>24</v>
      </c>
      <c r="E97" s="16" t="s">
        <v>87</v>
      </c>
      <c r="F97" s="18">
        <v>49.35</v>
      </c>
      <c r="G97" s="9">
        <v>46.15</v>
      </c>
      <c r="H97" s="14">
        <f t="shared" si="8"/>
        <v>93.515704154002023</v>
      </c>
    </row>
    <row r="98" spans="1:8" ht="34.15" customHeight="1" x14ac:dyDescent="0.25">
      <c r="A98" s="15" t="s">
        <v>105</v>
      </c>
      <c r="B98" s="16" t="s">
        <v>106</v>
      </c>
      <c r="C98" s="17"/>
      <c r="D98" s="16"/>
      <c r="E98" s="16"/>
      <c r="F98" s="18">
        <f>F99+F102</f>
        <v>314.60000000000002</v>
      </c>
      <c r="G98" s="9">
        <f>G99+G102</f>
        <v>314.60000000000002</v>
      </c>
      <c r="H98" s="14">
        <f t="shared" si="8"/>
        <v>100</v>
      </c>
    </row>
    <row r="99" spans="1:8" ht="68.45" customHeight="1" x14ac:dyDescent="0.25">
      <c r="A99" s="15" t="s">
        <v>43</v>
      </c>
      <c r="B99" s="16" t="s">
        <v>106</v>
      </c>
      <c r="C99" s="17" t="s">
        <v>44</v>
      </c>
      <c r="D99" s="16"/>
      <c r="E99" s="16"/>
      <c r="F99" s="18">
        <f>F100</f>
        <v>313.12</v>
      </c>
      <c r="G99" s="18">
        <f>G100</f>
        <v>313.12</v>
      </c>
      <c r="H99" s="14">
        <f t="shared" si="8"/>
        <v>100</v>
      </c>
    </row>
    <row r="100" spans="1:8" ht="34.15" customHeight="1" x14ac:dyDescent="0.25">
      <c r="A100" s="15" t="s">
        <v>45</v>
      </c>
      <c r="B100" s="16" t="s">
        <v>106</v>
      </c>
      <c r="C100" s="17" t="s">
        <v>44</v>
      </c>
      <c r="D100" s="16"/>
      <c r="E100" s="16"/>
      <c r="F100" s="18">
        <f>F101</f>
        <v>313.12</v>
      </c>
      <c r="G100" s="18">
        <f>G101</f>
        <v>313.12</v>
      </c>
      <c r="H100" s="14">
        <f t="shared" si="8"/>
        <v>100</v>
      </c>
    </row>
    <row r="101" spans="1:8" ht="18.75" customHeight="1" x14ac:dyDescent="0.25">
      <c r="A101" s="15" t="s">
        <v>108</v>
      </c>
      <c r="B101" s="16" t="s">
        <v>106</v>
      </c>
      <c r="C101" s="17" t="s">
        <v>44</v>
      </c>
      <c r="D101" s="16" t="s">
        <v>75</v>
      </c>
      <c r="E101" s="16" t="s">
        <v>109</v>
      </c>
      <c r="F101" s="18">
        <v>313.12</v>
      </c>
      <c r="G101" s="9">
        <v>313.12</v>
      </c>
      <c r="H101" s="14">
        <f t="shared" si="8"/>
        <v>100</v>
      </c>
    </row>
    <row r="102" spans="1:8" ht="34.15" customHeight="1" x14ac:dyDescent="0.25">
      <c r="A102" s="15" t="s">
        <v>19</v>
      </c>
      <c r="B102" s="16" t="s">
        <v>106</v>
      </c>
      <c r="C102" s="17" t="s">
        <v>20</v>
      </c>
      <c r="D102" s="16"/>
      <c r="E102" s="16"/>
      <c r="F102" s="18">
        <f>F103</f>
        <v>1.48</v>
      </c>
      <c r="G102" s="18">
        <f>G103</f>
        <v>1.48</v>
      </c>
      <c r="H102" s="14">
        <f t="shared" si="8"/>
        <v>100</v>
      </c>
    </row>
    <row r="103" spans="1:8" ht="34.15" customHeight="1" x14ac:dyDescent="0.25">
      <c r="A103" s="15" t="s">
        <v>21</v>
      </c>
      <c r="B103" s="16" t="s">
        <v>106</v>
      </c>
      <c r="C103" s="17" t="s">
        <v>20</v>
      </c>
      <c r="D103" s="16"/>
      <c r="E103" s="16"/>
      <c r="F103" s="18">
        <f>F104</f>
        <v>1.48</v>
      </c>
      <c r="G103" s="18">
        <f>G104</f>
        <v>1.48</v>
      </c>
      <c r="H103" s="14">
        <f t="shared" si="8"/>
        <v>100</v>
      </c>
    </row>
    <row r="104" spans="1:8" ht="18" customHeight="1" x14ac:dyDescent="0.25">
      <c r="A104" s="15" t="s">
        <v>108</v>
      </c>
      <c r="B104" s="16" t="s">
        <v>106</v>
      </c>
      <c r="C104" s="17" t="s">
        <v>20</v>
      </c>
      <c r="D104" s="16" t="s">
        <v>75</v>
      </c>
      <c r="E104" s="16" t="s">
        <v>109</v>
      </c>
      <c r="F104" s="18">
        <v>1.48</v>
      </c>
      <c r="G104" s="9">
        <v>1.48</v>
      </c>
      <c r="H104" s="14">
        <f t="shared" si="8"/>
        <v>100</v>
      </c>
    </row>
    <row r="105" spans="1:8" ht="22.5" customHeight="1" x14ac:dyDescent="0.25">
      <c r="A105" s="10" t="s">
        <v>110</v>
      </c>
      <c r="B105" s="11" t="s">
        <v>111</v>
      </c>
      <c r="C105" s="12"/>
      <c r="D105" s="11"/>
      <c r="E105" s="11"/>
      <c r="F105" s="13">
        <f>F106</f>
        <v>65801.009999999995</v>
      </c>
      <c r="G105" s="13">
        <f t="shared" ref="G105" si="9">G106</f>
        <v>61746.49</v>
      </c>
      <c r="H105" s="14">
        <f t="shared" si="8"/>
        <v>93.838210082185668</v>
      </c>
    </row>
    <row r="106" spans="1:8" ht="65.25" customHeight="1" x14ac:dyDescent="0.25">
      <c r="A106" s="10" t="s">
        <v>112</v>
      </c>
      <c r="B106" s="11" t="s">
        <v>113</v>
      </c>
      <c r="C106" s="12"/>
      <c r="D106" s="11"/>
      <c r="E106" s="11"/>
      <c r="F106" s="13">
        <f>F107+F114+F225</f>
        <v>65801.009999999995</v>
      </c>
      <c r="G106" s="13">
        <f>G107+G114+G225</f>
        <v>61746.49</v>
      </c>
      <c r="H106" s="14">
        <f t="shared" si="8"/>
        <v>93.838210082185668</v>
      </c>
    </row>
    <row r="107" spans="1:8" ht="20.25" customHeight="1" x14ac:dyDescent="0.25">
      <c r="A107" s="10" t="s">
        <v>114</v>
      </c>
      <c r="B107" s="11" t="s">
        <v>115</v>
      </c>
      <c r="C107" s="12"/>
      <c r="D107" s="11"/>
      <c r="E107" s="11"/>
      <c r="F107" s="13">
        <f>F108</f>
        <v>3441.68</v>
      </c>
      <c r="G107" s="9">
        <v>0</v>
      </c>
      <c r="H107" s="14">
        <f t="shared" si="8"/>
        <v>0</v>
      </c>
    </row>
    <row r="108" spans="1:8" ht="34.15" customHeight="1" x14ac:dyDescent="0.25">
      <c r="A108" s="15" t="s">
        <v>116</v>
      </c>
      <c r="B108" s="16" t="s">
        <v>117</v>
      </c>
      <c r="C108" s="17"/>
      <c r="D108" s="16"/>
      <c r="E108" s="16"/>
      <c r="F108" s="18">
        <f>F109+F110+F111</f>
        <v>3441.68</v>
      </c>
      <c r="G108" s="9">
        <v>0</v>
      </c>
      <c r="H108" s="14">
        <f t="shared" si="8"/>
        <v>0</v>
      </c>
    </row>
    <row r="109" spans="1:8" ht="34.15" customHeight="1" x14ac:dyDescent="0.25">
      <c r="A109" s="15" t="s">
        <v>118</v>
      </c>
      <c r="B109" s="16" t="s">
        <v>218</v>
      </c>
      <c r="C109" s="17">
        <v>200</v>
      </c>
      <c r="D109" s="16" t="s">
        <v>31</v>
      </c>
      <c r="E109" s="16" t="s">
        <v>24</v>
      </c>
      <c r="F109" s="18">
        <v>2427.29</v>
      </c>
      <c r="G109" s="9">
        <v>0</v>
      </c>
      <c r="H109" s="14">
        <f t="shared" si="8"/>
        <v>0</v>
      </c>
    </row>
    <row r="110" spans="1:8" ht="34.15" customHeight="1" x14ac:dyDescent="0.25">
      <c r="A110" s="15" t="s">
        <v>118</v>
      </c>
      <c r="B110" s="16" t="s">
        <v>217</v>
      </c>
      <c r="C110" s="17">
        <v>200</v>
      </c>
      <c r="D110" s="16" t="s">
        <v>31</v>
      </c>
      <c r="E110" s="16" t="s">
        <v>24</v>
      </c>
      <c r="F110" s="18">
        <v>1014.39</v>
      </c>
      <c r="G110" s="9">
        <v>0</v>
      </c>
      <c r="H110" s="14">
        <f t="shared" ref="H110" si="10">G110/F110*100</f>
        <v>0</v>
      </c>
    </row>
    <row r="111" spans="1:8" ht="34.15" customHeight="1" x14ac:dyDescent="0.25">
      <c r="A111" s="37" t="s">
        <v>118</v>
      </c>
      <c r="B111" s="38" t="s">
        <v>119</v>
      </c>
      <c r="C111" s="39"/>
      <c r="D111" s="38"/>
      <c r="E111" s="38"/>
      <c r="F111" s="30">
        <f>181.2-181.2</f>
        <v>0</v>
      </c>
      <c r="G111" s="40">
        <v>0</v>
      </c>
      <c r="H111" s="36">
        <v>0</v>
      </c>
    </row>
    <row r="112" spans="1:8" ht="34.15" customHeight="1" x14ac:dyDescent="0.25">
      <c r="A112" s="37" t="s">
        <v>19</v>
      </c>
      <c r="B112" s="38" t="s">
        <v>119</v>
      </c>
      <c r="C112" s="39" t="s">
        <v>20</v>
      </c>
      <c r="D112" s="38"/>
      <c r="E112" s="38"/>
      <c r="F112" s="30">
        <f>181.2-181.2</f>
        <v>0</v>
      </c>
      <c r="G112" s="40">
        <v>0</v>
      </c>
      <c r="H112" s="36">
        <v>0</v>
      </c>
    </row>
    <row r="113" spans="1:8" ht="19.5" customHeight="1" x14ac:dyDescent="0.25">
      <c r="A113" s="37" t="s">
        <v>63</v>
      </c>
      <c r="B113" s="38" t="s">
        <v>119</v>
      </c>
      <c r="C113" s="39" t="s">
        <v>22</v>
      </c>
      <c r="D113" s="38" t="s">
        <v>31</v>
      </c>
      <c r="E113" s="38" t="s">
        <v>24</v>
      </c>
      <c r="F113" s="30">
        <f>181.2-181.2</f>
        <v>0</v>
      </c>
      <c r="G113" s="40">
        <v>0</v>
      </c>
      <c r="H113" s="36">
        <v>0</v>
      </c>
    </row>
    <row r="114" spans="1:8" ht="18" customHeight="1" x14ac:dyDescent="0.25">
      <c r="A114" s="10" t="s">
        <v>120</v>
      </c>
      <c r="B114" s="11" t="s">
        <v>121</v>
      </c>
      <c r="C114" s="12"/>
      <c r="D114" s="11"/>
      <c r="E114" s="11"/>
      <c r="F114" s="13">
        <f>F115+F122+F132+F178+F199+F209</f>
        <v>55230.979999999996</v>
      </c>
      <c r="G114" s="13">
        <f>G115+G122+G132+G178+G199+G209</f>
        <v>54618.14</v>
      </c>
      <c r="H114" s="14">
        <f t="shared" ref="H114:H128" si="11">G114/F114*100</f>
        <v>98.890405348592409</v>
      </c>
    </row>
    <row r="115" spans="1:8" ht="34.15" customHeight="1" x14ac:dyDescent="0.25">
      <c r="A115" s="10" t="s">
        <v>122</v>
      </c>
      <c r="B115" s="11" t="s">
        <v>123</v>
      </c>
      <c r="C115" s="12"/>
      <c r="D115" s="11"/>
      <c r="E115" s="11"/>
      <c r="F115" s="13">
        <f>F116+F119</f>
        <v>837.75</v>
      </c>
      <c r="G115" s="13">
        <f t="shared" ref="G115" si="12">G116+G119</f>
        <v>834.38</v>
      </c>
      <c r="H115" s="14">
        <f t="shared" si="11"/>
        <v>99.597732020292455</v>
      </c>
    </row>
    <row r="116" spans="1:8" ht="34.15" customHeight="1" x14ac:dyDescent="0.25">
      <c r="A116" s="15" t="s">
        <v>124</v>
      </c>
      <c r="B116" s="16" t="s">
        <v>125</v>
      </c>
      <c r="C116" s="17"/>
      <c r="D116" s="16"/>
      <c r="E116" s="16"/>
      <c r="F116" s="18">
        <f>F117</f>
        <v>827.75</v>
      </c>
      <c r="G116" s="18">
        <f>G117</f>
        <v>824.38</v>
      </c>
      <c r="H116" s="14">
        <f t="shared" si="11"/>
        <v>99.592872244035036</v>
      </c>
    </row>
    <row r="117" spans="1:8" ht="34.15" customHeight="1" x14ac:dyDescent="0.25">
      <c r="A117" s="15" t="s">
        <v>19</v>
      </c>
      <c r="B117" s="16" t="s">
        <v>125</v>
      </c>
      <c r="C117" s="17" t="s">
        <v>20</v>
      </c>
      <c r="D117" s="16"/>
      <c r="E117" s="16"/>
      <c r="F117" s="18">
        <f>F118</f>
        <v>827.75</v>
      </c>
      <c r="G117" s="18">
        <f>G118</f>
        <v>824.38</v>
      </c>
      <c r="H117" s="14">
        <f t="shared" si="11"/>
        <v>99.592872244035036</v>
      </c>
    </row>
    <row r="118" spans="1:8" ht="23.25" customHeight="1" x14ac:dyDescent="0.25">
      <c r="A118" s="15" t="s">
        <v>239</v>
      </c>
      <c r="B118" s="16" t="s">
        <v>125</v>
      </c>
      <c r="C118" s="17">
        <v>200</v>
      </c>
      <c r="D118" s="16" t="s">
        <v>24</v>
      </c>
      <c r="E118" s="16" t="s">
        <v>87</v>
      </c>
      <c r="F118" s="18">
        <v>827.75</v>
      </c>
      <c r="G118" s="9">
        <v>824.38</v>
      </c>
      <c r="H118" s="14">
        <f t="shared" si="11"/>
        <v>99.592872244035036</v>
      </c>
    </row>
    <row r="119" spans="1:8" ht="34.15" customHeight="1" x14ac:dyDescent="0.25">
      <c r="A119" s="15" t="s">
        <v>126</v>
      </c>
      <c r="B119" s="16" t="s">
        <v>127</v>
      </c>
      <c r="C119" s="17"/>
      <c r="D119" s="16"/>
      <c r="E119" s="16"/>
      <c r="F119" s="18">
        <f>F120</f>
        <v>10</v>
      </c>
      <c r="G119" s="18">
        <f>G120</f>
        <v>10</v>
      </c>
      <c r="H119" s="14">
        <f t="shared" si="11"/>
        <v>100</v>
      </c>
    </row>
    <row r="120" spans="1:8" ht="34.15" customHeight="1" x14ac:dyDescent="0.25">
      <c r="A120" s="15" t="s">
        <v>19</v>
      </c>
      <c r="B120" s="16" t="s">
        <v>127</v>
      </c>
      <c r="C120" s="17" t="s">
        <v>20</v>
      </c>
      <c r="D120" s="16"/>
      <c r="E120" s="16"/>
      <c r="F120" s="18">
        <f>F121</f>
        <v>10</v>
      </c>
      <c r="G120" s="18">
        <f>G121</f>
        <v>10</v>
      </c>
      <c r="H120" s="14">
        <f t="shared" si="11"/>
        <v>100</v>
      </c>
    </row>
    <row r="121" spans="1:8" ht="20.25" customHeight="1" x14ac:dyDescent="0.25">
      <c r="A121" s="15" t="s">
        <v>129</v>
      </c>
      <c r="B121" s="16" t="s">
        <v>127</v>
      </c>
      <c r="C121" s="17">
        <v>200</v>
      </c>
      <c r="D121" s="16" t="s">
        <v>27</v>
      </c>
      <c r="E121" s="16" t="s">
        <v>130</v>
      </c>
      <c r="F121" s="18">
        <v>10</v>
      </c>
      <c r="G121" s="9">
        <v>10</v>
      </c>
      <c r="H121" s="14">
        <f t="shared" si="11"/>
        <v>100</v>
      </c>
    </row>
    <row r="122" spans="1:8" ht="16.5" customHeight="1" x14ac:dyDescent="0.25">
      <c r="A122" s="10" t="s">
        <v>131</v>
      </c>
      <c r="B122" s="11" t="s">
        <v>132</v>
      </c>
      <c r="C122" s="12"/>
      <c r="D122" s="11"/>
      <c r="E122" s="11"/>
      <c r="F122" s="13">
        <f>F123+F126</f>
        <v>359.4</v>
      </c>
      <c r="G122" s="13">
        <f>G123+G126</f>
        <v>359</v>
      </c>
      <c r="H122" s="14">
        <f t="shared" si="11"/>
        <v>99.888703394546468</v>
      </c>
    </row>
    <row r="123" spans="1:8" ht="18.75" customHeight="1" x14ac:dyDescent="0.25">
      <c r="A123" s="15" t="s">
        <v>229</v>
      </c>
      <c r="B123" s="16" t="s">
        <v>230</v>
      </c>
      <c r="C123" s="32"/>
      <c r="D123" s="31"/>
      <c r="E123" s="31"/>
      <c r="F123" s="33">
        <f>F124</f>
        <v>20</v>
      </c>
      <c r="G123" s="33">
        <f>G124</f>
        <v>20</v>
      </c>
      <c r="H123" s="14">
        <f t="shared" si="11"/>
        <v>100</v>
      </c>
    </row>
    <row r="124" spans="1:8" ht="18" customHeight="1" x14ac:dyDescent="0.25">
      <c r="A124" s="15" t="s">
        <v>19</v>
      </c>
      <c r="B124" s="16" t="s">
        <v>230</v>
      </c>
      <c r="C124" s="32">
        <v>200</v>
      </c>
      <c r="D124" s="31"/>
      <c r="E124" s="31"/>
      <c r="F124" s="33">
        <f>F125</f>
        <v>20</v>
      </c>
      <c r="G124" s="33">
        <f>G125</f>
        <v>20</v>
      </c>
      <c r="H124" s="14">
        <f t="shared" si="11"/>
        <v>100</v>
      </c>
    </row>
    <row r="125" spans="1:8" ht="18.75" customHeight="1" x14ac:dyDescent="0.25">
      <c r="A125" s="15" t="s">
        <v>136</v>
      </c>
      <c r="B125" s="16" t="s">
        <v>230</v>
      </c>
      <c r="C125" s="32">
        <v>244</v>
      </c>
      <c r="D125" s="31" t="s">
        <v>109</v>
      </c>
      <c r="E125" s="31" t="s">
        <v>137</v>
      </c>
      <c r="F125" s="33">
        <v>20</v>
      </c>
      <c r="G125" s="9">
        <v>20</v>
      </c>
      <c r="H125" s="14">
        <f t="shared" si="11"/>
        <v>100</v>
      </c>
    </row>
    <row r="126" spans="1:8" ht="20.25" customHeight="1" x14ac:dyDescent="0.25">
      <c r="A126" s="15" t="s">
        <v>133</v>
      </c>
      <c r="B126" s="16" t="s">
        <v>134</v>
      </c>
      <c r="C126" s="17"/>
      <c r="D126" s="16"/>
      <c r="E126" s="16"/>
      <c r="F126" s="18">
        <f>F127</f>
        <v>339.4</v>
      </c>
      <c r="G126" s="18">
        <f>G127</f>
        <v>339</v>
      </c>
      <c r="H126" s="14">
        <f t="shared" si="11"/>
        <v>99.882144961697122</v>
      </c>
    </row>
    <row r="127" spans="1:8" ht="34.15" customHeight="1" x14ac:dyDescent="0.25">
      <c r="A127" s="15" t="s">
        <v>19</v>
      </c>
      <c r="B127" s="16" t="s">
        <v>134</v>
      </c>
      <c r="C127" s="17" t="s">
        <v>20</v>
      </c>
      <c r="D127" s="16"/>
      <c r="E127" s="16"/>
      <c r="F127" s="18">
        <f>F128</f>
        <v>339.4</v>
      </c>
      <c r="G127" s="18">
        <f>G128</f>
        <v>339</v>
      </c>
      <c r="H127" s="14">
        <f t="shared" si="11"/>
        <v>99.882144961697122</v>
      </c>
    </row>
    <row r="128" spans="1:8" ht="34.15" customHeight="1" x14ac:dyDescent="0.25">
      <c r="A128" s="15" t="s">
        <v>136</v>
      </c>
      <c r="B128" s="16" t="s">
        <v>134</v>
      </c>
      <c r="C128" s="17">
        <v>200</v>
      </c>
      <c r="D128" s="16" t="s">
        <v>109</v>
      </c>
      <c r="E128" s="16" t="s">
        <v>137</v>
      </c>
      <c r="F128" s="18">
        <v>339.4</v>
      </c>
      <c r="G128" s="9">
        <v>339</v>
      </c>
      <c r="H128" s="14">
        <f t="shared" si="11"/>
        <v>99.882144961697122</v>
      </c>
    </row>
    <row r="129" spans="1:8" ht="15.75" customHeight="1" x14ac:dyDescent="0.25">
      <c r="A129" s="37" t="s">
        <v>138</v>
      </c>
      <c r="B129" s="38" t="s">
        <v>139</v>
      </c>
      <c r="C129" s="39"/>
      <c r="D129" s="38"/>
      <c r="E129" s="38"/>
      <c r="F129" s="30">
        <f>20-20</f>
        <v>0</v>
      </c>
      <c r="G129" s="40"/>
      <c r="H129" s="36">
        <v>0</v>
      </c>
    </row>
    <row r="130" spans="1:8" ht="34.15" customHeight="1" x14ac:dyDescent="0.25">
      <c r="A130" s="37" t="s">
        <v>19</v>
      </c>
      <c r="B130" s="38" t="s">
        <v>139</v>
      </c>
      <c r="C130" s="39" t="s">
        <v>20</v>
      </c>
      <c r="D130" s="38"/>
      <c r="E130" s="38"/>
      <c r="F130" s="30">
        <f>20-20</f>
        <v>0</v>
      </c>
      <c r="G130" s="40"/>
      <c r="H130" s="36">
        <v>0</v>
      </c>
    </row>
    <row r="131" spans="1:8" ht="34.15" customHeight="1" x14ac:dyDescent="0.25">
      <c r="A131" s="37" t="s">
        <v>136</v>
      </c>
      <c r="B131" s="38" t="s">
        <v>139</v>
      </c>
      <c r="C131" s="39" t="s">
        <v>22</v>
      </c>
      <c r="D131" s="38" t="s">
        <v>109</v>
      </c>
      <c r="E131" s="38" t="s">
        <v>137</v>
      </c>
      <c r="F131" s="30">
        <f>20-20</f>
        <v>0</v>
      </c>
      <c r="G131" s="40"/>
      <c r="H131" s="36">
        <v>0</v>
      </c>
    </row>
    <row r="132" spans="1:8" ht="32.25" customHeight="1" x14ac:dyDescent="0.25">
      <c r="A132" s="19" t="s">
        <v>210</v>
      </c>
      <c r="B132" s="11" t="s">
        <v>140</v>
      </c>
      <c r="C132" s="12"/>
      <c r="D132" s="11"/>
      <c r="E132" s="11"/>
      <c r="F132" s="34">
        <f>F133+F141+F145+F148+F151+F154+F157+F160+F163+F166+F169+F172+F175</f>
        <v>29037.499999999996</v>
      </c>
      <c r="G132" s="34">
        <f>G133+G141+G145+G148+G151+G154+G157+G160+G163+G166+G169+G172+G175</f>
        <v>28497.59</v>
      </c>
      <c r="H132" s="14">
        <f t="shared" ref="H132:H169" si="13">G132/F132*100</f>
        <v>98.140645716745595</v>
      </c>
    </row>
    <row r="133" spans="1:8" ht="17.25" customHeight="1" x14ac:dyDescent="0.25">
      <c r="A133" s="15" t="s">
        <v>141</v>
      </c>
      <c r="B133" s="16" t="s">
        <v>142</v>
      </c>
      <c r="C133" s="17"/>
      <c r="D133" s="16"/>
      <c r="E133" s="16"/>
      <c r="F133" s="18">
        <f>F134+F136+F139</f>
        <v>18260.740000000002</v>
      </c>
      <c r="G133" s="18">
        <f>G134+G136+G139</f>
        <v>17995.309999999998</v>
      </c>
      <c r="H133" s="14">
        <f t="shared" si="13"/>
        <v>98.546444448582022</v>
      </c>
    </row>
    <row r="134" spans="1:8" ht="68.45" customHeight="1" x14ac:dyDescent="0.25">
      <c r="A134" s="15" t="s">
        <v>43</v>
      </c>
      <c r="B134" s="16" t="s">
        <v>142</v>
      </c>
      <c r="C134" s="17" t="s">
        <v>44</v>
      </c>
      <c r="D134" s="16"/>
      <c r="E134" s="16"/>
      <c r="F134" s="18">
        <f>F135</f>
        <v>9783</v>
      </c>
      <c r="G134" s="18">
        <f>G135</f>
        <v>9773.7199999999993</v>
      </c>
      <c r="H134" s="14">
        <f t="shared" si="13"/>
        <v>99.905141572114886</v>
      </c>
    </row>
    <row r="135" spans="1:8" ht="18.75" customHeight="1" x14ac:dyDescent="0.25">
      <c r="A135" s="15" t="s">
        <v>143</v>
      </c>
      <c r="B135" s="16" t="s">
        <v>142</v>
      </c>
      <c r="C135" s="17">
        <v>100</v>
      </c>
      <c r="D135" s="16" t="s">
        <v>31</v>
      </c>
      <c r="E135" s="16" t="s">
        <v>31</v>
      </c>
      <c r="F135" s="18">
        <v>9783</v>
      </c>
      <c r="G135" s="20">
        <v>9773.7199999999993</v>
      </c>
      <c r="H135" s="14">
        <f t="shared" si="13"/>
        <v>99.905141572114886</v>
      </c>
    </row>
    <row r="136" spans="1:8" ht="34.15" customHeight="1" x14ac:dyDescent="0.25">
      <c r="A136" s="15" t="s">
        <v>19</v>
      </c>
      <c r="B136" s="16" t="s">
        <v>142</v>
      </c>
      <c r="C136" s="17" t="s">
        <v>20</v>
      </c>
      <c r="D136" s="16"/>
      <c r="E136" s="16"/>
      <c r="F136" s="18">
        <f>F137+F138</f>
        <v>8466.7000000000007</v>
      </c>
      <c r="G136" s="20">
        <f>G137+G138</f>
        <v>8210.84</v>
      </c>
      <c r="H136" s="14">
        <f t="shared" si="13"/>
        <v>96.978043393529944</v>
      </c>
    </row>
    <row r="137" spans="1:8" ht="19.5" customHeight="1" x14ac:dyDescent="0.25">
      <c r="A137" s="15" t="s">
        <v>143</v>
      </c>
      <c r="B137" s="16" t="s">
        <v>142</v>
      </c>
      <c r="C137" s="17">
        <v>200</v>
      </c>
      <c r="D137" s="16" t="s">
        <v>31</v>
      </c>
      <c r="E137" s="16" t="s">
        <v>31</v>
      </c>
      <c r="F137" s="18">
        <v>8456.7000000000007</v>
      </c>
      <c r="G137" s="20">
        <v>8200.84</v>
      </c>
      <c r="H137" s="14">
        <f t="shared" si="13"/>
        <v>96.974469946905998</v>
      </c>
    </row>
    <row r="138" spans="1:8" ht="34.15" customHeight="1" x14ac:dyDescent="0.25">
      <c r="A138" s="15" t="s">
        <v>30</v>
      </c>
      <c r="B138" s="16" t="s">
        <v>142</v>
      </c>
      <c r="C138" s="17" t="s">
        <v>22</v>
      </c>
      <c r="D138" s="16" t="s">
        <v>29</v>
      </c>
      <c r="E138" s="16" t="s">
        <v>31</v>
      </c>
      <c r="F138" s="18">
        <v>10</v>
      </c>
      <c r="G138" s="20">
        <v>10</v>
      </c>
      <c r="H138" s="14">
        <f t="shared" si="13"/>
        <v>100</v>
      </c>
    </row>
    <row r="139" spans="1:8" ht="18.75" customHeight="1" x14ac:dyDescent="0.25">
      <c r="A139" s="15" t="s">
        <v>32</v>
      </c>
      <c r="B139" s="16" t="s">
        <v>142</v>
      </c>
      <c r="C139" s="17" t="s">
        <v>33</v>
      </c>
      <c r="D139" s="16"/>
      <c r="E139" s="16"/>
      <c r="F139" s="18">
        <f>F140</f>
        <v>11.04</v>
      </c>
      <c r="G139" s="18">
        <f>G140</f>
        <v>10.75</v>
      </c>
      <c r="H139" s="14">
        <f t="shared" si="13"/>
        <v>97.373188405797109</v>
      </c>
    </row>
    <row r="140" spans="1:8" ht="18.75" customHeight="1" x14ac:dyDescent="0.25">
      <c r="A140" s="15" t="s">
        <v>143</v>
      </c>
      <c r="B140" s="16" t="s">
        <v>142</v>
      </c>
      <c r="C140" s="17">
        <v>800</v>
      </c>
      <c r="D140" s="16" t="s">
        <v>31</v>
      </c>
      <c r="E140" s="16" t="s">
        <v>31</v>
      </c>
      <c r="F140" s="18">
        <v>11.04</v>
      </c>
      <c r="G140" s="20">
        <v>10.75</v>
      </c>
      <c r="H140" s="14">
        <f t="shared" si="13"/>
        <v>97.373188405797109</v>
      </c>
    </row>
    <row r="141" spans="1:8" ht="18" customHeight="1" x14ac:dyDescent="0.25">
      <c r="A141" s="15" t="s">
        <v>144</v>
      </c>
      <c r="B141" s="16" t="s">
        <v>145</v>
      </c>
      <c r="C141" s="17"/>
      <c r="D141" s="16"/>
      <c r="E141" s="16"/>
      <c r="F141" s="18">
        <f>F142</f>
        <v>1351.45</v>
      </c>
      <c r="G141" s="18">
        <f t="shared" ref="G141" si="14">G142</f>
        <v>1337.6299999999999</v>
      </c>
      <c r="H141" s="14">
        <f t="shared" si="13"/>
        <v>98.977394650190519</v>
      </c>
    </row>
    <row r="142" spans="1:8" ht="34.15" customHeight="1" x14ac:dyDescent="0.25">
      <c r="A142" s="15" t="s">
        <v>19</v>
      </c>
      <c r="B142" s="16" t="s">
        <v>145</v>
      </c>
      <c r="C142" s="17" t="s">
        <v>20</v>
      </c>
      <c r="D142" s="16"/>
      <c r="E142" s="16"/>
      <c r="F142" s="18">
        <f>F143+F144</f>
        <v>1351.45</v>
      </c>
      <c r="G142" s="9">
        <f>G143+G144</f>
        <v>1337.6299999999999</v>
      </c>
      <c r="H142" s="14">
        <f t="shared" si="13"/>
        <v>98.977394650190519</v>
      </c>
    </row>
    <row r="143" spans="1:8" ht="18.75" customHeight="1" x14ac:dyDescent="0.25">
      <c r="A143" s="15" t="s">
        <v>144</v>
      </c>
      <c r="B143" s="16" t="s">
        <v>145</v>
      </c>
      <c r="C143" s="17">
        <v>200</v>
      </c>
      <c r="D143" s="16" t="s">
        <v>31</v>
      </c>
      <c r="E143" s="16" t="s">
        <v>75</v>
      </c>
      <c r="F143" s="18">
        <v>43.92</v>
      </c>
      <c r="G143" s="9">
        <v>33.26</v>
      </c>
      <c r="H143" s="14">
        <f t="shared" si="13"/>
        <v>75.728597449908918</v>
      </c>
    </row>
    <row r="144" spans="1:8" ht="18.75" customHeight="1" x14ac:dyDescent="0.25">
      <c r="A144" s="15" t="s">
        <v>63</v>
      </c>
      <c r="B144" s="16" t="s">
        <v>145</v>
      </c>
      <c r="C144" s="17">
        <v>200</v>
      </c>
      <c r="D144" s="16" t="s">
        <v>31</v>
      </c>
      <c r="E144" s="16" t="s">
        <v>24</v>
      </c>
      <c r="F144" s="18">
        <v>1307.53</v>
      </c>
      <c r="G144" s="9">
        <v>1304.3699999999999</v>
      </c>
      <c r="H144" s="14">
        <f t="shared" si="13"/>
        <v>99.758322944789029</v>
      </c>
    </row>
    <row r="145" spans="1:8" ht="19.5" customHeight="1" x14ac:dyDescent="0.25">
      <c r="A145" s="15" t="s">
        <v>146</v>
      </c>
      <c r="B145" s="16" t="s">
        <v>147</v>
      </c>
      <c r="C145" s="17"/>
      <c r="D145" s="16"/>
      <c r="E145" s="16"/>
      <c r="F145" s="18">
        <f>F146</f>
        <v>4202.29</v>
      </c>
      <c r="G145" s="18">
        <f>G146</f>
        <v>4006.5</v>
      </c>
      <c r="H145" s="14">
        <f t="shared" si="13"/>
        <v>95.340873666500883</v>
      </c>
    </row>
    <row r="146" spans="1:8" ht="34.15" customHeight="1" x14ac:dyDescent="0.25">
      <c r="A146" s="15" t="s">
        <v>19</v>
      </c>
      <c r="B146" s="16" t="s">
        <v>147</v>
      </c>
      <c r="C146" s="17" t="s">
        <v>20</v>
      </c>
      <c r="D146" s="16"/>
      <c r="E146" s="16"/>
      <c r="F146" s="18">
        <f>F147</f>
        <v>4202.29</v>
      </c>
      <c r="G146" s="18">
        <f>G147</f>
        <v>4006.5</v>
      </c>
      <c r="H146" s="14">
        <f t="shared" si="13"/>
        <v>95.340873666500883</v>
      </c>
    </row>
    <row r="147" spans="1:8" ht="18.75" customHeight="1" x14ac:dyDescent="0.25">
      <c r="A147" s="15" t="s">
        <v>148</v>
      </c>
      <c r="B147" s="16" t="s">
        <v>147</v>
      </c>
      <c r="C147" s="17">
        <v>200</v>
      </c>
      <c r="D147" s="16" t="s">
        <v>31</v>
      </c>
      <c r="E147" s="16" t="s">
        <v>109</v>
      </c>
      <c r="F147" s="18">
        <v>4202.29</v>
      </c>
      <c r="G147" s="9">
        <v>4006.5</v>
      </c>
      <c r="H147" s="14">
        <f t="shared" si="13"/>
        <v>95.340873666500883</v>
      </c>
    </row>
    <row r="148" spans="1:8" ht="20.25" customHeight="1" x14ac:dyDescent="0.25">
      <c r="A148" s="15" t="s">
        <v>231</v>
      </c>
      <c r="B148" s="16" t="s">
        <v>232</v>
      </c>
      <c r="C148" s="17"/>
      <c r="D148" s="16"/>
      <c r="E148" s="16"/>
      <c r="F148" s="18">
        <f>F149</f>
        <v>350</v>
      </c>
      <c r="G148" s="18">
        <f>G149</f>
        <v>350</v>
      </c>
      <c r="H148" s="14">
        <f t="shared" si="13"/>
        <v>100</v>
      </c>
    </row>
    <row r="149" spans="1:8" ht="19.5" customHeight="1" x14ac:dyDescent="0.25">
      <c r="A149" s="15" t="s">
        <v>19</v>
      </c>
      <c r="B149" s="16" t="s">
        <v>232</v>
      </c>
      <c r="C149" s="17">
        <v>200</v>
      </c>
      <c r="D149" s="16"/>
      <c r="E149" s="16"/>
      <c r="F149" s="18">
        <f>F150</f>
        <v>350</v>
      </c>
      <c r="G149" s="18">
        <f>G150</f>
        <v>350</v>
      </c>
      <c r="H149" s="14">
        <f t="shared" si="13"/>
        <v>100</v>
      </c>
    </row>
    <row r="150" spans="1:8" ht="20.25" customHeight="1" x14ac:dyDescent="0.25">
      <c r="A150" s="15" t="s">
        <v>148</v>
      </c>
      <c r="B150" s="16" t="s">
        <v>232</v>
      </c>
      <c r="C150" s="17">
        <v>244</v>
      </c>
      <c r="D150" s="16" t="s">
        <v>31</v>
      </c>
      <c r="E150" s="16" t="s">
        <v>109</v>
      </c>
      <c r="F150" s="18">
        <v>350</v>
      </c>
      <c r="G150" s="9">
        <v>350</v>
      </c>
      <c r="H150" s="14">
        <f t="shared" si="13"/>
        <v>100</v>
      </c>
    </row>
    <row r="151" spans="1:8" ht="22.5" customHeight="1" x14ac:dyDescent="0.25">
      <c r="A151" s="15" t="s">
        <v>149</v>
      </c>
      <c r="B151" s="16" t="s">
        <v>150</v>
      </c>
      <c r="C151" s="17"/>
      <c r="D151" s="16"/>
      <c r="E151" s="16"/>
      <c r="F151" s="18">
        <f>F152</f>
        <v>180</v>
      </c>
      <c r="G151" s="18">
        <f>G152</f>
        <v>151.75</v>
      </c>
      <c r="H151" s="14">
        <f t="shared" si="13"/>
        <v>84.305555555555557</v>
      </c>
    </row>
    <row r="152" spans="1:8" ht="34.15" customHeight="1" x14ac:dyDescent="0.25">
      <c r="A152" s="15" t="s">
        <v>19</v>
      </c>
      <c r="B152" s="16" t="s">
        <v>150</v>
      </c>
      <c r="C152" s="17" t="s">
        <v>20</v>
      </c>
      <c r="D152" s="16"/>
      <c r="E152" s="16"/>
      <c r="F152" s="18">
        <f>F153</f>
        <v>180</v>
      </c>
      <c r="G152" s="18">
        <f>G153</f>
        <v>151.75</v>
      </c>
      <c r="H152" s="14">
        <f t="shared" si="13"/>
        <v>84.305555555555557</v>
      </c>
    </row>
    <row r="153" spans="1:8" ht="18.75" customHeight="1" x14ac:dyDescent="0.25">
      <c r="A153" s="15" t="s">
        <v>148</v>
      </c>
      <c r="B153" s="16" t="s">
        <v>150</v>
      </c>
      <c r="C153" s="17">
        <v>200</v>
      </c>
      <c r="D153" s="16" t="s">
        <v>31</v>
      </c>
      <c r="E153" s="16" t="s">
        <v>109</v>
      </c>
      <c r="F153" s="18">
        <v>180</v>
      </c>
      <c r="G153" s="9">
        <v>151.75</v>
      </c>
      <c r="H153" s="14">
        <f t="shared" si="13"/>
        <v>84.305555555555557</v>
      </c>
    </row>
    <row r="154" spans="1:8" ht="18" customHeight="1" x14ac:dyDescent="0.25">
      <c r="A154" s="15" t="s">
        <v>151</v>
      </c>
      <c r="B154" s="16" t="s">
        <v>152</v>
      </c>
      <c r="C154" s="17"/>
      <c r="D154" s="16"/>
      <c r="E154" s="16"/>
      <c r="F154" s="18">
        <f>F155</f>
        <v>100.76</v>
      </c>
      <c r="G154" s="18">
        <f>G155</f>
        <v>82.21</v>
      </c>
      <c r="H154" s="14">
        <f t="shared" si="13"/>
        <v>81.58991663358475</v>
      </c>
    </row>
    <row r="155" spans="1:8" ht="34.15" customHeight="1" x14ac:dyDescent="0.25">
      <c r="A155" s="15" t="s">
        <v>19</v>
      </c>
      <c r="B155" s="16" t="s">
        <v>152</v>
      </c>
      <c r="C155" s="17" t="s">
        <v>20</v>
      </c>
      <c r="D155" s="16"/>
      <c r="E155" s="16"/>
      <c r="F155" s="18">
        <f>F156</f>
        <v>100.76</v>
      </c>
      <c r="G155" s="9">
        <f>G156</f>
        <v>82.21</v>
      </c>
      <c r="H155" s="14">
        <f t="shared" si="13"/>
        <v>81.58991663358475</v>
      </c>
    </row>
    <row r="156" spans="1:8" ht="21" customHeight="1" x14ac:dyDescent="0.25">
      <c r="A156" s="15" t="s">
        <v>148</v>
      </c>
      <c r="B156" s="16" t="s">
        <v>152</v>
      </c>
      <c r="C156" s="17">
        <v>200</v>
      </c>
      <c r="D156" s="16" t="s">
        <v>31</v>
      </c>
      <c r="E156" s="16" t="s">
        <v>109</v>
      </c>
      <c r="F156" s="18">
        <v>100.76</v>
      </c>
      <c r="G156" s="9">
        <v>82.21</v>
      </c>
      <c r="H156" s="14">
        <f t="shared" si="13"/>
        <v>81.58991663358475</v>
      </c>
    </row>
    <row r="157" spans="1:8" ht="34.15" customHeight="1" x14ac:dyDescent="0.25">
      <c r="A157" s="15" t="s">
        <v>153</v>
      </c>
      <c r="B157" s="16" t="s">
        <v>154</v>
      </c>
      <c r="C157" s="17"/>
      <c r="D157" s="16"/>
      <c r="E157" s="16"/>
      <c r="F157" s="18">
        <f>F158</f>
        <v>508</v>
      </c>
      <c r="G157" s="18">
        <f>G158</f>
        <v>499.33</v>
      </c>
      <c r="H157" s="14">
        <f t="shared" si="13"/>
        <v>98.293307086614163</v>
      </c>
    </row>
    <row r="158" spans="1:8" ht="34.15" customHeight="1" x14ac:dyDescent="0.25">
      <c r="A158" s="15" t="s">
        <v>19</v>
      </c>
      <c r="B158" s="16" t="s">
        <v>154</v>
      </c>
      <c r="C158" s="17" t="s">
        <v>20</v>
      </c>
      <c r="D158" s="16"/>
      <c r="E158" s="16"/>
      <c r="F158" s="18">
        <f>F159</f>
        <v>508</v>
      </c>
      <c r="G158" s="18">
        <f>G159</f>
        <v>499.33</v>
      </c>
      <c r="H158" s="14">
        <f t="shared" si="13"/>
        <v>98.293307086614163</v>
      </c>
    </row>
    <row r="159" spans="1:8" ht="20.25" customHeight="1" x14ac:dyDescent="0.25">
      <c r="A159" s="15" t="s">
        <v>148</v>
      </c>
      <c r="B159" s="16" t="s">
        <v>154</v>
      </c>
      <c r="C159" s="17">
        <v>200</v>
      </c>
      <c r="D159" s="16" t="s">
        <v>31</v>
      </c>
      <c r="E159" s="16" t="s">
        <v>109</v>
      </c>
      <c r="F159" s="18">
        <v>508</v>
      </c>
      <c r="G159" s="9">
        <v>499.33</v>
      </c>
      <c r="H159" s="14">
        <f t="shared" si="13"/>
        <v>98.293307086614163</v>
      </c>
    </row>
    <row r="160" spans="1:8" ht="51.4" customHeight="1" x14ac:dyDescent="0.25">
      <c r="A160" s="15" t="s">
        <v>155</v>
      </c>
      <c r="B160" s="16" t="s">
        <v>156</v>
      </c>
      <c r="C160" s="17"/>
      <c r="D160" s="16"/>
      <c r="E160" s="16"/>
      <c r="F160" s="18">
        <f>F161</f>
        <v>1336.89</v>
      </c>
      <c r="G160" s="18">
        <f>G161</f>
        <v>1336.89</v>
      </c>
      <c r="H160" s="14">
        <f t="shared" si="13"/>
        <v>100</v>
      </c>
    </row>
    <row r="161" spans="1:8" ht="34.15" customHeight="1" x14ac:dyDescent="0.25">
      <c r="A161" s="15" t="s">
        <v>19</v>
      </c>
      <c r="B161" s="16" t="s">
        <v>156</v>
      </c>
      <c r="C161" s="17" t="s">
        <v>20</v>
      </c>
      <c r="D161" s="16"/>
      <c r="E161" s="16"/>
      <c r="F161" s="18">
        <f>F162</f>
        <v>1336.89</v>
      </c>
      <c r="G161" s="18">
        <f>G162</f>
        <v>1336.89</v>
      </c>
      <c r="H161" s="14">
        <f t="shared" si="13"/>
        <v>100</v>
      </c>
    </row>
    <row r="162" spans="1:8" ht="17.25" customHeight="1" x14ac:dyDescent="0.25">
      <c r="A162" s="15" t="s">
        <v>63</v>
      </c>
      <c r="B162" s="16" t="s">
        <v>156</v>
      </c>
      <c r="C162" s="17">
        <v>200</v>
      </c>
      <c r="D162" s="16" t="s">
        <v>31</v>
      </c>
      <c r="E162" s="16" t="s">
        <v>24</v>
      </c>
      <c r="F162" s="18">
        <v>1336.89</v>
      </c>
      <c r="G162" s="9">
        <v>1336.89</v>
      </c>
      <c r="H162" s="14">
        <f t="shared" si="13"/>
        <v>100</v>
      </c>
    </row>
    <row r="163" spans="1:8" ht="17.25" customHeight="1" x14ac:dyDescent="0.25">
      <c r="A163" s="15" t="s">
        <v>157</v>
      </c>
      <c r="B163" s="16" t="s">
        <v>158</v>
      </c>
      <c r="C163" s="17"/>
      <c r="D163" s="16"/>
      <c r="E163" s="16"/>
      <c r="F163" s="18">
        <f>F164</f>
        <v>82.46</v>
      </c>
      <c r="G163" s="18">
        <f>G164</f>
        <v>75.489999999999995</v>
      </c>
      <c r="H163" s="14">
        <f t="shared" si="13"/>
        <v>91.547416929420322</v>
      </c>
    </row>
    <row r="164" spans="1:8" ht="34.15" customHeight="1" x14ac:dyDescent="0.25">
      <c r="A164" s="15" t="s">
        <v>19</v>
      </c>
      <c r="B164" s="16" t="s">
        <v>158</v>
      </c>
      <c r="C164" s="17" t="s">
        <v>20</v>
      </c>
      <c r="D164" s="16"/>
      <c r="E164" s="16"/>
      <c r="F164" s="18">
        <f>F165</f>
        <v>82.46</v>
      </c>
      <c r="G164" s="18">
        <f>G165</f>
        <v>75.489999999999995</v>
      </c>
      <c r="H164" s="14">
        <f t="shared" si="13"/>
        <v>91.547416929420322</v>
      </c>
    </row>
    <row r="165" spans="1:8" ht="17.25" customHeight="1" x14ac:dyDescent="0.25">
      <c r="A165" s="15" t="s">
        <v>148</v>
      </c>
      <c r="B165" s="16" t="s">
        <v>158</v>
      </c>
      <c r="C165" s="17">
        <v>200</v>
      </c>
      <c r="D165" s="16" t="s">
        <v>31</v>
      </c>
      <c r="E165" s="16" t="s">
        <v>109</v>
      </c>
      <c r="F165" s="18">
        <v>82.46</v>
      </c>
      <c r="G165" s="9">
        <v>75.489999999999995</v>
      </c>
      <c r="H165" s="14">
        <f t="shared" si="13"/>
        <v>91.547416929420322</v>
      </c>
    </row>
    <row r="166" spans="1:8" ht="34.15" customHeight="1" x14ac:dyDescent="0.25">
      <c r="A166" s="15" t="s">
        <v>233</v>
      </c>
      <c r="B166" s="16" t="s">
        <v>234</v>
      </c>
      <c r="C166" s="17"/>
      <c r="D166" s="16"/>
      <c r="E166" s="16"/>
      <c r="F166" s="18">
        <f>F167</f>
        <v>350</v>
      </c>
      <c r="G166" s="18">
        <f>G167</f>
        <v>349.99</v>
      </c>
      <c r="H166" s="14">
        <f t="shared" si="13"/>
        <v>99.997142857142862</v>
      </c>
    </row>
    <row r="167" spans="1:8" ht="34.15" customHeight="1" x14ac:dyDescent="0.25">
      <c r="A167" s="15" t="s">
        <v>19</v>
      </c>
      <c r="B167" s="16" t="s">
        <v>234</v>
      </c>
      <c r="C167" s="17">
        <v>200</v>
      </c>
      <c r="D167" s="16"/>
      <c r="E167" s="16"/>
      <c r="F167" s="18">
        <f>F168</f>
        <v>350</v>
      </c>
      <c r="G167" s="18">
        <f>G168</f>
        <v>349.99</v>
      </c>
      <c r="H167" s="14">
        <f t="shared" si="13"/>
        <v>99.997142857142862</v>
      </c>
    </row>
    <row r="168" spans="1:8" ht="19.5" customHeight="1" x14ac:dyDescent="0.25">
      <c r="A168" s="15" t="s">
        <v>148</v>
      </c>
      <c r="B168" s="16" t="s">
        <v>234</v>
      </c>
      <c r="C168" s="17">
        <v>244</v>
      </c>
      <c r="D168" s="16" t="s">
        <v>31</v>
      </c>
      <c r="E168" s="16" t="s">
        <v>109</v>
      </c>
      <c r="F168" s="18">
        <v>350</v>
      </c>
      <c r="G168" s="9">
        <v>349.99</v>
      </c>
      <c r="H168" s="14">
        <f t="shared" si="13"/>
        <v>99.997142857142862</v>
      </c>
    </row>
    <row r="169" spans="1:8" ht="20.25" customHeight="1" x14ac:dyDescent="0.25">
      <c r="A169" s="15" t="s">
        <v>159</v>
      </c>
      <c r="B169" s="16" t="s">
        <v>160</v>
      </c>
      <c r="C169" s="17"/>
      <c r="D169" s="16"/>
      <c r="E169" s="16"/>
      <c r="F169" s="18">
        <f>F170</f>
        <v>76.92</v>
      </c>
      <c r="G169" s="9">
        <f>G170</f>
        <v>74.5</v>
      </c>
      <c r="H169" s="14">
        <f t="shared" si="13"/>
        <v>96.853874154966206</v>
      </c>
    </row>
    <row r="170" spans="1:8" ht="34.15" customHeight="1" x14ac:dyDescent="0.25">
      <c r="A170" s="15" t="s">
        <v>19</v>
      </c>
      <c r="B170" s="16" t="s">
        <v>160</v>
      </c>
      <c r="C170" s="17" t="s">
        <v>20</v>
      </c>
      <c r="D170" s="16"/>
      <c r="E170" s="16"/>
      <c r="F170" s="18">
        <f>F171</f>
        <v>76.92</v>
      </c>
      <c r="G170" s="9">
        <f>G171</f>
        <v>74.5</v>
      </c>
      <c r="H170" s="14">
        <f t="shared" ref="H170:H190" si="15">G170/F170*100</f>
        <v>96.853874154966206</v>
      </c>
    </row>
    <row r="171" spans="1:8" ht="16.5" customHeight="1" x14ac:dyDescent="0.25">
      <c r="A171" s="15" t="s">
        <v>148</v>
      </c>
      <c r="B171" s="16" t="s">
        <v>160</v>
      </c>
      <c r="C171" s="17">
        <v>200</v>
      </c>
      <c r="D171" s="16" t="s">
        <v>31</v>
      </c>
      <c r="E171" s="16" t="s">
        <v>109</v>
      </c>
      <c r="F171" s="18">
        <v>76.92</v>
      </c>
      <c r="G171" s="9">
        <v>74.5</v>
      </c>
      <c r="H171" s="14">
        <f t="shared" si="15"/>
        <v>96.853874154966206</v>
      </c>
    </row>
    <row r="172" spans="1:8" ht="85.5" customHeight="1" x14ac:dyDescent="0.25">
      <c r="A172" s="21" t="s">
        <v>161</v>
      </c>
      <c r="B172" s="16" t="s">
        <v>162</v>
      </c>
      <c r="C172" s="17"/>
      <c r="D172" s="16"/>
      <c r="E172" s="16"/>
      <c r="F172" s="18">
        <f>F173</f>
        <v>1185.3499999999999</v>
      </c>
      <c r="G172" s="18">
        <f>G173</f>
        <v>1185.3499999999999</v>
      </c>
      <c r="H172" s="14">
        <f t="shared" si="15"/>
        <v>100</v>
      </c>
    </row>
    <row r="173" spans="1:8" ht="34.15" customHeight="1" x14ac:dyDescent="0.25">
      <c r="A173" s="15" t="s">
        <v>19</v>
      </c>
      <c r="B173" s="16" t="s">
        <v>162</v>
      </c>
      <c r="C173" s="17" t="s">
        <v>20</v>
      </c>
      <c r="D173" s="16"/>
      <c r="E173" s="16"/>
      <c r="F173" s="18">
        <f>F174</f>
        <v>1185.3499999999999</v>
      </c>
      <c r="G173" s="18">
        <f>G174</f>
        <v>1185.3499999999999</v>
      </c>
      <c r="H173" s="14">
        <f t="shared" si="15"/>
        <v>100</v>
      </c>
    </row>
    <row r="174" spans="1:8" ht="18.75" customHeight="1" x14ac:dyDescent="0.25">
      <c r="A174" s="15" t="s">
        <v>148</v>
      </c>
      <c r="B174" s="16" t="s">
        <v>162</v>
      </c>
      <c r="C174" s="17">
        <v>200</v>
      </c>
      <c r="D174" s="16" t="s">
        <v>27</v>
      </c>
      <c r="E174" s="16" t="s">
        <v>192</v>
      </c>
      <c r="F174" s="18">
        <v>1185.3499999999999</v>
      </c>
      <c r="G174" s="9">
        <v>1185.3499999999999</v>
      </c>
      <c r="H174" s="14">
        <f t="shared" si="15"/>
        <v>100</v>
      </c>
    </row>
    <row r="175" spans="1:8" ht="51.4" customHeight="1" x14ac:dyDescent="0.25">
      <c r="A175" s="15" t="s">
        <v>163</v>
      </c>
      <c r="B175" s="16" t="s">
        <v>164</v>
      </c>
      <c r="C175" s="17"/>
      <c r="D175" s="16"/>
      <c r="E175" s="16"/>
      <c r="F175" s="18">
        <f>F176</f>
        <v>1052.6400000000001</v>
      </c>
      <c r="G175" s="18">
        <f>G176</f>
        <v>1052.6400000000001</v>
      </c>
      <c r="H175" s="14">
        <f t="shared" si="15"/>
        <v>100</v>
      </c>
    </row>
    <row r="176" spans="1:8" ht="34.15" customHeight="1" x14ac:dyDescent="0.25">
      <c r="A176" s="15" t="s">
        <v>19</v>
      </c>
      <c r="B176" s="16" t="s">
        <v>164</v>
      </c>
      <c r="C176" s="17" t="s">
        <v>20</v>
      </c>
      <c r="D176" s="16"/>
      <c r="E176" s="16"/>
      <c r="F176" s="18">
        <f>F177</f>
        <v>1052.6400000000001</v>
      </c>
      <c r="G176" s="9">
        <f>G177</f>
        <v>1052.6400000000001</v>
      </c>
      <c r="H176" s="14">
        <f t="shared" si="15"/>
        <v>100</v>
      </c>
    </row>
    <row r="177" spans="1:8" ht="19.5" customHeight="1" x14ac:dyDescent="0.25">
      <c r="A177" s="15" t="s">
        <v>148</v>
      </c>
      <c r="B177" s="16" t="s">
        <v>164</v>
      </c>
      <c r="C177" s="17">
        <v>200</v>
      </c>
      <c r="D177" s="16" t="s">
        <v>31</v>
      </c>
      <c r="E177" s="16" t="s">
        <v>109</v>
      </c>
      <c r="F177" s="18">
        <v>1052.6400000000001</v>
      </c>
      <c r="G177" s="9">
        <v>1052.6400000000001</v>
      </c>
      <c r="H177" s="14">
        <f t="shared" si="15"/>
        <v>100</v>
      </c>
    </row>
    <row r="178" spans="1:8" ht="34.15" customHeight="1" x14ac:dyDescent="0.25">
      <c r="A178" s="10" t="s">
        <v>165</v>
      </c>
      <c r="B178" s="11" t="s">
        <v>166</v>
      </c>
      <c r="C178" s="12"/>
      <c r="D178" s="11"/>
      <c r="E178" s="11"/>
      <c r="F178" s="13">
        <f>F179+F187+F193+F196</f>
        <v>12235.93</v>
      </c>
      <c r="G178" s="13">
        <f>G179+G187+G193+G196</f>
        <v>12193.14</v>
      </c>
      <c r="H178" s="14">
        <f t="shared" si="15"/>
        <v>99.65029221317873</v>
      </c>
    </row>
    <row r="179" spans="1:8" ht="20.25" customHeight="1" x14ac:dyDescent="0.25">
      <c r="A179" s="15" t="s">
        <v>167</v>
      </c>
      <c r="B179" s="16" t="s">
        <v>168</v>
      </c>
      <c r="C179" s="17"/>
      <c r="D179" s="16"/>
      <c r="E179" s="16"/>
      <c r="F179" s="18">
        <f>F180+F182+F185</f>
        <v>5393.88</v>
      </c>
      <c r="G179" s="18">
        <f>G180+G182+G185</f>
        <v>5384.73</v>
      </c>
      <c r="H179" s="14">
        <f t="shared" si="15"/>
        <v>99.830363300629585</v>
      </c>
    </row>
    <row r="180" spans="1:8" ht="68.45" customHeight="1" x14ac:dyDescent="0.25">
      <c r="A180" s="15" t="s">
        <v>43</v>
      </c>
      <c r="B180" s="16" t="s">
        <v>168</v>
      </c>
      <c r="C180" s="17" t="s">
        <v>44</v>
      </c>
      <c r="D180" s="16"/>
      <c r="E180" s="16"/>
      <c r="F180" s="18">
        <f>F181</f>
        <v>2529.4499999999998</v>
      </c>
      <c r="G180" s="9">
        <f>G181</f>
        <v>2529.12</v>
      </c>
      <c r="H180" s="14">
        <f t="shared" si="15"/>
        <v>99.986953685583828</v>
      </c>
    </row>
    <row r="181" spans="1:8" ht="21.75" customHeight="1" x14ac:dyDescent="0.25">
      <c r="A181" s="15" t="s">
        <v>171</v>
      </c>
      <c r="B181" s="16" t="s">
        <v>168</v>
      </c>
      <c r="C181" s="17">
        <v>100</v>
      </c>
      <c r="D181" s="16" t="s">
        <v>170</v>
      </c>
      <c r="E181" s="16" t="s">
        <v>24</v>
      </c>
      <c r="F181" s="18">
        <v>2529.4499999999998</v>
      </c>
      <c r="G181" s="9">
        <v>2529.12</v>
      </c>
      <c r="H181" s="14">
        <f t="shared" si="15"/>
        <v>99.986953685583828</v>
      </c>
    </row>
    <row r="182" spans="1:8" ht="34.15" customHeight="1" x14ac:dyDescent="0.25">
      <c r="A182" s="15" t="s">
        <v>19</v>
      </c>
      <c r="B182" s="16" t="s">
        <v>168</v>
      </c>
      <c r="C182" s="17" t="s">
        <v>20</v>
      </c>
      <c r="D182" s="16"/>
      <c r="E182" s="16"/>
      <c r="F182" s="18">
        <f>F183+F184</f>
        <v>2801.4900000000002</v>
      </c>
      <c r="G182" s="18">
        <f t="shared" ref="G182" si="16">G183+G184</f>
        <v>2792.67</v>
      </c>
      <c r="H182" s="14">
        <f t="shared" si="15"/>
        <v>99.685167535846986</v>
      </c>
    </row>
    <row r="183" spans="1:8" ht="34.15" customHeight="1" x14ac:dyDescent="0.25">
      <c r="A183" s="15" t="s">
        <v>30</v>
      </c>
      <c r="B183" s="16" t="s">
        <v>168</v>
      </c>
      <c r="C183" s="17">
        <v>200</v>
      </c>
      <c r="D183" s="16" t="s">
        <v>29</v>
      </c>
      <c r="E183" s="16" t="s">
        <v>31</v>
      </c>
      <c r="F183" s="18">
        <v>48.34</v>
      </c>
      <c r="G183" s="18">
        <v>48.34</v>
      </c>
      <c r="H183" s="14">
        <f t="shared" si="15"/>
        <v>100</v>
      </c>
    </row>
    <row r="184" spans="1:8" ht="18.75" customHeight="1" x14ac:dyDescent="0.25">
      <c r="A184" s="15" t="s">
        <v>171</v>
      </c>
      <c r="B184" s="16" t="s">
        <v>168</v>
      </c>
      <c r="C184" s="17">
        <v>200</v>
      </c>
      <c r="D184" s="16" t="s">
        <v>170</v>
      </c>
      <c r="E184" s="16" t="s">
        <v>24</v>
      </c>
      <c r="F184" s="18">
        <v>2753.15</v>
      </c>
      <c r="G184" s="9">
        <v>2744.33</v>
      </c>
      <c r="H184" s="14">
        <f t="shared" si="15"/>
        <v>99.679639685451207</v>
      </c>
    </row>
    <row r="185" spans="1:8" ht="17.25" customHeight="1" x14ac:dyDescent="0.25">
      <c r="A185" s="15" t="s">
        <v>32</v>
      </c>
      <c r="B185" s="16" t="s">
        <v>168</v>
      </c>
      <c r="C185" s="17" t="s">
        <v>33</v>
      </c>
      <c r="D185" s="16"/>
      <c r="E185" s="16"/>
      <c r="F185" s="18">
        <f>F186</f>
        <v>62.94</v>
      </c>
      <c r="G185" s="18">
        <f>G186</f>
        <v>62.94</v>
      </c>
      <c r="H185" s="14">
        <f t="shared" si="15"/>
        <v>100</v>
      </c>
    </row>
    <row r="186" spans="1:8" ht="18.75" customHeight="1" x14ac:dyDescent="0.25">
      <c r="A186" s="15" t="s">
        <v>171</v>
      </c>
      <c r="B186" s="16" t="s">
        <v>168</v>
      </c>
      <c r="C186" s="17">
        <v>800</v>
      </c>
      <c r="D186" s="16" t="s">
        <v>170</v>
      </c>
      <c r="E186" s="16" t="s">
        <v>24</v>
      </c>
      <c r="F186" s="18">
        <v>62.94</v>
      </c>
      <c r="G186" s="9">
        <v>62.94</v>
      </c>
      <c r="H186" s="14">
        <f t="shared" si="15"/>
        <v>100</v>
      </c>
    </row>
    <row r="187" spans="1:8" ht="18" customHeight="1" x14ac:dyDescent="0.25">
      <c r="A187" s="15" t="s">
        <v>172</v>
      </c>
      <c r="B187" s="16" t="s">
        <v>173</v>
      </c>
      <c r="C187" s="17"/>
      <c r="D187" s="16"/>
      <c r="E187" s="16"/>
      <c r="F187" s="18">
        <f>F188+F190</f>
        <v>1463.25</v>
      </c>
      <c r="G187" s="18">
        <f>G188+G190</f>
        <v>1429.6100000000001</v>
      </c>
      <c r="H187" s="14">
        <f t="shared" si="15"/>
        <v>97.701008030070057</v>
      </c>
    </row>
    <row r="188" spans="1:8" ht="68.45" customHeight="1" x14ac:dyDescent="0.25">
      <c r="A188" s="15" t="s">
        <v>43</v>
      </c>
      <c r="B188" s="16" t="s">
        <v>173</v>
      </c>
      <c r="C188" s="17" t="s">
        <v>44</v>
      </c>
      <c r="D188" s="16"/>
      <c r="E188" s="16"/>
      <c r="F188" s="18">
        <f>F189</f>
        <v>775.55</v>
      </c>
      <c r="G188" s="18">
        <f>G189</f>
        <v>747.44</v>
      </c>
      <c r="H188" s="14">
        <f t="shared" si="15"/>
        <v>96.375475469021993</v>
      </c>
    </row>
    <row r="189" spans="1:8" ht="23.25" customHeight="1" x14ac:dyDescent="0.25">
      <c r="A189" s="15" t="s">
        <v>171</v>
      </c>
      <c r="B189" s="16" t="s">
        <v>173</v>
      </c>
      <c r="C189" s="17">
        <v>100</v>
      </c>
      <c r="D189" s="16" t="s">
        <v>170</v>
      </c>
      <c r="E189" s="16" t="s">
        <v>24</v>
      </c>
      <c r="F189" s="18">
        <v>775.55</v>
      </c>
      <c r="G189" s="9">
        <v>747.44</v>
      </c>
      <c r="H189" s="14">
        <f t="shared" si="15"/>
        <v>96.375475469021993</v>
      </c>
    </row>
    <row r="190" spans="1:8" ht="34.15" customHeight="1" x14ac:dyDescent="0.25">
      <c r="A190" s="15" t="s">
        <v>19</v>
      </c>
      <c r="B190" s="16" t="s">
        <v>173</v>
      </c>
      <c r="C190" s="17" t="s">
        <v>20</v>
      </c>
      <c r="D190" s="16"/>
      <c r="E190" s="16"/>
      <c r="F190" s="18">
        <f>F192</f>
        <v>687.7</v>
      </c>
      <c r="G190" s="18">
        <f>G192</f>
        <v>682.17</v>
      </c>
      <c r="H190" s="14">
        <f t="shared" si="15"/>
        <v>99.195870292278599</v>
      </c>
    </row>
    <row r="191" spans="1:8" ht="34.15" customHeight="1" x14ac:dyDescent="0.25">
      <c r="A191" s="15" t="s">
        <v>30</v>
      </c>
      <c r="B191" s="16" t="s">
        <v>173</v>
      </c>
      <c r="C191" s="17">
        <v>200</v>
      </c>
      <c r="D191" s="16" t="s">
        <v>29</v>
      </c>
      <c r="E191" s="16" t="s">
        <v>31</v>
      </c>
      <c r="F191" s="18">
        <f>15-15</f>
        <v>0</v>
      </c>
      <c r="G191" s="9">
        <v>0</v>
      </c>
      <c r="H191" s="14">
        <v>0</v>
      </c>
    </row>
    <row r="192" spans="1:8" ht="21" customHeight="1" x14ac:dyDescent="0.25">
      <c r="A192" s="15" t="s">
        <v>171</v>
      </c>
      <c r="B192" s="16" t="s">
        <v>173</v>
      </c>
      <c r="C192" s="17">
        <v>200</v>
      </c>
      <c r="D192" s="16" t="s">
        <v>170</v>
      </c>
      <c r="E192" s="16" t="s">
        <v>24</v>
      </c>
      <c r="F192" s="18">
        <v>687.7</v>
      </c>
      <c r="G192" s="9">
        <v>682.17</v>
      </c>
      <c r="H192" s="14">
        <f t="shared" ref="H192:H235" si="17">G192/F192*100</f>
        <v>99.195870292278599</v>
      </c>
    </row>
    <row r="193" spans="1:8" ht="34.15" customHeight="1" x14ac:dyDescent="0.25">
      <c r="A193" s="15" t="s">
        <v>174</v>
      </c>
      <c r="B193" s="16" t="s">
        <v>175</v>
      </c>
      <c r="C193" s="17"/>
      <c r="D193" s="16"/>
      <c r="E193" s="16"/>
      <c r="F193" s="18">
        <f>F194</f>
        <v>466.4</v>
      </c>
      <c r="G193" s="18">
        <f>G194</f>
        <v>466.4</v>
      </c>
      <c r="H193" s="14">
        <f t="shared" si="17"/>
        <v>100</v>
      </c>
    </row>
    <row r="194" spans="1:8" ht="34.15" customHeight="1" x14ac:dyDescent="0.25">
      <c r="A194" s="15" t="s">
        <v>19</v>
      </c>
      <c r="B194" s="16" t="s">
        <v>175</v>
      </c>
      <c r="C194" s="17" t="s">
        <v>20</v>
      </c>
      <c r="D194" s="16"/>
      <c r="E194" s="16"/>
      <c r="F194" s="18">
        <f>F195</f>
        <v>466.4</v>
      </c>
      <c r="G194" s="18">
        <f>G195</f>
        <v>466.4</v>
      </c>
      <c r="H194" s="14">
        <f t="shared" si="17"/>
        <v>100</v>
      </c>
    </row>
    <row r="195" spans="1:8" ht="20.25" customHeight="1" x14ac:dyDescent="0.25">
      <c r="A195" s="15" t="s">
        <v>171</v>
      </c>
      <c r="B195" s="16" t="s">
        <v>175</v>
      </c>
      <c r="C195" s="17">
        <v>200</v>
      </c>
      <c r="D195" s="16" t="s">
        <v>170</v>
      </c>
      <c r="E195" s="16" t="s">
        <v>24</v>
      </c>
      <c r="F195" s="18">
        <v>466.4</v>
      </c>
      <c r="G195" s="9">
        <v>466.4</v>
      </c>
      <c r="H195" s="14">
        <f t="shared" si="17"/>
        <v>100</v>
      </c>
    </row>
    <row r="196" spans="1:8" ht="86.25" customHeight="1" x14ac:dyDescent="0.25">
      <c r="A196" s="21" t="s">
        <v>176</v>
      </c>
      <c r="B196" s="16" t="s">
        <v>177</v>
      </c>
      <c r="C196" s="17"/>
      <c r="D196" s="16"/>
      <c r="E196" s="16"/>
      <c r="F196" s="18">
        <f>F197</f>
        <v>4912.3999999999996</v>
      </c>
      <c r="G196" s="18">
        <f>G197</f>
        <v>4912.3999999999996</v>
      </c>
      <c r="H196" s="14">
        <f t="shared" si="17"/>
        <v>100</v>
      </c>
    </row>
    <row r="197" spans="1:8" ht="68.45" customHeight="1" x14ac:dyDescent="0.25">
      <c r="A197" s="15" t="s">
        <v>43</v>
      </c>
      <c r="B197" s="16" t="s">
        <v>177</v>
      </c>
      <c r="C197" s="17" t="s">
        <v>44</v>
      </c>
      <c r="D197" s="16"/>
      <c r="E197" s="16"/>
      <c r="F197" s="18">
        <f>F198</f>
        <v>4912.3999999999996</v>
      </c>
      <c r="G197" s="18">
        <f>G198</f>
        <v>4912.3999999999996</v>
      </c>
      <c r="H197" s="14">
        <f t="shared" si="17"/>
        <v>100</v>
      </c>
    </row>
    <row r="198" spans="1:8" ht="19.5" customHeight="1" x14ac:dyDescent="0.25">
      <c r="A198" s="15" t="s">
        <v>171</v>
      </c>
      <c r="B198" s="16" t="s">
        <v>177</v>
      </c>
      <c r="C198" s="17">
        <v>100</v>
      </c>
      <c r="D198" s="16" t="s">
        <v>170</v>
      </c>
      <c r="E198" s="16" t="s">
        <v>24</v>
      </c>
      <c r="F198" s="18">
        <v>4912.3999999999996</v>
      </c>
      <c r="G198" s="18">
        <v>4912.3999999999996</v>
      </c>
      <c r="H198" s="14">
        <f t="shared" si="17"/>
        <v>100</v>
      </c>
    </row>
    <row r="199" spans="1:8" ht="34.15" customHeight="1" x14ac:dyDescent="0.25">
      <c r="A199" s="22" t="s">
        <v>178</v>
      </c>
      <c r="B199" s="23" t="s">
        <v>179</v>
      </c>
      <c r="C199" s="24"/>
      <c r="D199" s="23"/>
      <c r="E199" s="23"/>
      <c r="F199" s="25">
        <f>F200+F203+F206</f>
        <v>344.63</v>
      </c>
      <c r="G199" s="25">
        <f>G200+G203+G206</f>
        <v>344.63</v>
      </c>
      <c r="H199" s="14">
        <f t="shared" si="17"/>
        <v>100</v>
      </c>
    </row>
    <row r="200" spans="1:8" ht="34.15" customHeight="1" x14ac:dyDescent="0.25">
      <c r="A200" s="15" t="s">
        <v>180</v>
      </c>
      <c r="B200" s="16" t="s">
        <v>238</v>
      </c>
      <c r="C200" s="17"/>
      <c r="D200" s="16"/>
      <c r="E200" s="16"/>
      <c r="F200" s="18">
        <f>F201</f>
        <v>254.63</v>
      </c>
      <c r="G200" s="18">
        <f>G201</f>
        <v>254.63</v>
      </c>
      <c r="H200" s="14">
        <f t="shared" si="17"/>
        <v>100</v>
      </c>
    </row>
    <row r="201" spans="1:8" ht="34.15" customHeight="1" x14ac:dyDescent="0.25">
      <c r="A201" s="15" t="s">
        <v>19</v>
      </c>
      <c r="B201" s="16" t="s">
        <v>238</v>
      </c>
      <c r="C201" s="17" t="s">
        <v>20</v>
      </c>
      <c r="D201" s="16"/>
      <c r="E201" s="16"/>
      <c r="F201" s="18">
        <f>F202</f>
        <v>254.63</v>
      </c>
      <c r="G201" s="18">
        <f>G202</f>
        <v>254.63</v>
      </c>
      <c r="H201" s="14">
        <f t="shared" si="17"/>
        <v>100</v>
      </c>
    </row>
    <row r="202" spans="1:8" ht="19.5" customHeight="1" x14ac:dyDescent="0.25">
      <c r="A202" s="15" t="s">
        <v>183</v>
      </c>
      <c r="B202" s="16" t="s">
        <v>238</v>
      </c>
      <c r="C202" s="17">
        <v>200</v>
      </c>
      <c r="D202" s="16" t="s">
        <v>29</v>
      </c>
      <c r="E202" s="16" t="s">
        <v>29</v>
      </c>
      <c r="F202" s="18">
        <v>254.63</v>
      </c>
      <c r="G202" s="9">
        <v>254.63</v>
      </c>
      <c r="H202" s="14">
        <f t="shared" si="17"/>
        <v>100</v>
      </c>
    </row>
    <row r="203" spans="1:8" ht="34.15" customHeight="1" x14ac:dyDescent="0.25">
      <c r="A203" s="15" t="s">
        <v>184</v>
      </c>
      <c r="B203" s="16" t="s">
        <v>185</v>
      </c>
      <c r="C203" s="17"/>
      <c r="D203" s="16"/>
      <c r="E203" s="16"/>
      <c r="F203" s="18">
        <f>F204</f>
        <v>10</v>
      </c>
      <c r="G203" s="18">
        <f>G204</f>
        <v>10</v>
      </c>
      <c r="H203" s="14">
        <f t="shared" si="17"/>
        <v>100</v>
      </c>
    </row>
    <row r="204" spans="1:8" ht="34.15" customHeight="1" x14ac:dyDescent="0.25">
      <c r="A204" s="15" t="s">
        <v>19</v>
      </c>
      <c r="B204" s="16" t="s">
        <v>185</v>
      </c>
      <c r="C204" s="17" t="s">
        <v>20</v>
      </c>
      <c r="D204" s="16"/>
      <c r="E204" s="16"/>
      <c r="F204" s="18">
        <f>F205</f>
        <v>10</v>
      </c>
      <c r="G204" s="18">
        <f>G205</f>
        <v>10</v>
      </c>
      <c r="H204" s="14">
        <f t="shared" si="17"/>
        <v>100</v>
      </c>
    </row>
    <row r="205" spans="1:8" ht="20.25" customHeight="1" x14ac:dyDescent="0.25">
      <c r="A205" s="15" t="s">
        <v>186</v>
      </c>
      <c r="B205" s="16" t="s">
        <v>185</v>
      </c>
      <c r="C205" s="17" t="s">
        <v>22</v>
      </c>
      <c r="D205" s="16" t="s">
        <v>29</v>
      </c>
      <c r="E205" s="16" t="s">
        <v>29</v>
      </c>
      <c r="F205" s="18">
        <v>10</v>
      </c>
      <c r="G205" s="18">
        <v>10</v>
      </c>
      <c r="H205" s="14">
        <f t="shared" si="17"/>
        <v>100</v>
      </c>
    </row>
    <row r="206" spans="1:8" ht="34.15" customHeight="1" x14ac:dyDescent="0.25">
      <c r="A206" s="15" t="s">
        <v>178</v>
      </c>
      <c r="B206" s="16" t="s">
        <v>181</v>
      </c>
      <c r="C206" s="17"/>
      <c r="D206" s="16"/>
      <c r="E206" s="16"/>
      <c r="F206" s="18">
        <f>F207</f>
        <v>80</v>
      </c>
      <c r="G206" s="18">
        <f>G207</f>
        <v>80</v>
      </c>
      <c r="H206" s="14">
        <f t="shared" si="17"/>
        <v>100</v>
      </c>
    </row>
    <row r="207" spans="1:8" ht="34.15" customHeight="1" x14ac:dyDescent="0.25">
      <c r="A207" s="15" t="s">
        <v>19</v>
      </c>
      <c r="B207" s="16" t="s">
        <v>181</v>
      </c>
      <c r="C207" s="17">
        <v>240</v>
      </c>
      <c r="D207" s="16"/>
      <c r="E207" s="16"/>
      <c r="F207" s="18">
        <f>F208</f>
        <v>80</v>
      </c>
      <c r="G207" s="18">
        <f>G208</f>
        <v>80</v>
      </c>
      <c r="H207" s="14">
        <f t="shared" si="17"/>
        <v>100</v>
      </c>
    </row>
    <row r="208" spans="1:8" ht="16.5" customHeight="1" x14ac:dyDescent="0.25">
      <c r="A208" s="15" t="s">
        <v>183</v>
      </c>
      <c r="B208" s="16" t="s">
        <v>181</v>
      </c>
      <c r="C208" s="17">
        <v>244</v>
      </c>
      <c r="D208" s="16" t="s">
        <v>83</v>
      </c>
      <c r="E208" s="16" t="s">
        <v>75</v>
      </c>
      <c r="F208" s="18">
        <v>80</v>
      </c>
      <c r="G208" s="18">
        <v>80</v>
      </c>
      <c r="H208" s="14">
        <f t="shared" si="17"/>
        <v>100</v>
      </c>
    </row>
    <row r="209" spans="1:8" ht="34.15" customHeight="1" x14ac:dyDescent="0.25">
      <c r="A209" s="22" t="s">
        <v>187</v>
      </c>
      <c r="B209" s="23" t="s">
        <v>188</v>
      </c>
      <c r="C209" s="24"/>
      <c r="D209" s="23"/>
      <c r="E209" s="23"/>
      <c r="F209" s="35">
        <f>F210+F213+F216+F219+F222</f>
        <v>12415.77</v>
      </c>
      <c r="G209" s="35">
        <f>G210+G213+G216+G219+G222</f>
        <v>12389.4</v>
      </c>
      <c r="H209" s="14">
        <f t="shared" si="17"/>
        <v>99.787608823294889</v>
      </c>
    </row>
    <row r="210" spans="1:8" ht="34.15" customHeight="1" x14ac:dyDescent="0.25">
      <c r="A210" s="15" t="s">
        <v>189</v>
      </c>
      <c r="B210" s="16" t="s">
        <v>190</v>
      </c>
      <c r="C210" s="17"/>
      <c r="D210" s="16"/>
      <c r="E210" s="16"/>
      <c r="F210" s="18">
        <f>F211</f>
        <v>289.45</v>
      </c>
      <c r="G210" s="18">
        <f>G211</f>
        <v>288.95999999999998</v>
      </c>
      <c r="H210" s="14">
        <f t="shared" si="17"/>
        <v>99.83071342200725</v>
      </c>
    </row>
    <row r="211" spans="1:8" ht="34.15" customHeight="1" x14ac:dyDescent="0.25">
      <c r="A211" s="15" t="s">
        <v>19</v>
      </c>
      <c r="B211" s="16" t="s">
        <v>190</v>
      </c>
      <c r="C211" s="17" t="s">
        <v>20</v>
      </c>
      <c r="D211" s="16"/>
      <c r="E211" s="16"/>
      <c r="F211" s="18">
        <f>F212</f>
        <v>289.45</v>
      </c>
      <c r="G211" s="18">
        <f>G212</f>
        <v>288.95999999999998</v>
      </c>
      <c r="H211" s="14">
        <f t="shared" si="17"/>
        <v>99.83071342200725</v>
      </c>
    </row>
    <row r="212" spans="1:8" ht="19.5" customHeight="1" x14ac:dyDescent="0.25">
      <c r="A212" s="15" t="s">
        <v>191</v>
      </c>
      <c r="B212" s="16" t="s">
        <v>190</v>
      </c>
      <c r="C212" s="17">
        <v>200</v>
      </c>
      <c r="D212" s="16" t="s">
        <v>27</v>
      </c>
      <c r="E212" s="16" t="s">
        <v>192</v>
      </c>
      <c r="F212" s="18">
        <v>289.45</v>
      </c>
      <c r="G212" s="9">
        <v>288.95999999999998</v>
      </c>
      <c r="H212" s="14">
        <f t="shared" si="17"/>
        <v>99.83071342200725</v>
      </c>
    </row>
    <row r="213" spans="1:8" ht="21" customHeight="1" x14ac:dyDescent="0.25">
      <c r="A213" s="15" t="s">
        <v>193</v>
      </c>
      <c r="B213" s="16" t="s">
        <v>194</v>
      </c>
      <c r="C213" s="17"/>
      <c r="D213" s="16"/>
      <c r="E213" s="16"/>
      <c r="F213" s="18">
        <f>F214</f>
        <v>1895.86</v>
      </c>
      <c r="G213" s="18">
        <f>G214</f>
        <v>1872.26</v>
      </c>
      <c r="H213" s="14">
        <f t="shared" si="17"/>
        <v>98.75518234468791</v>
      </c>
    </row>
    <row r="214" spans="1:8" ht="34.15" customHeight="1" x14ac:dyDescent="0.25">
      <c r="A214" s="15" t="s">
        <v>19</v>
      </c>
      <c r="B214" s="16" t="s">
        <v>194</v>
      </c>
      <c r="C214" s="17" t="s">
        <v>20</v>
      </c>
      <c r="D214" s="16"/>
      <c r="E214" s="16"/>
      <c r="F214" s="18">
        <f>F215</f>
        <v>1895.86</v>
      </c>
      <c r="G214" s="18">
        <f>G215</f>
        <v>1872.26</v>
      </c>
      <c r="H214" s="14">
        <f t="shared" si="17"/>
        <v>98.75518234468791</v>
      </c>
    </row>
    <row r="215" spans="1:8" ht="18" customHeight="1" x14ac:dyDescent="0.25">
      <c r="A215" s="15" t="s">
        <v>191</v>
      </c>
      <c r="B215" s="16" t="s">
        <v>194</v>
      </c>
      <c r="C215" s="17">
        <v>200</v>
      </c>
      <c r="D215" s="16" t="s">
        <v>27</v>
      </c>
      <c r="E215" s="16" t="s">
        <v>192</v>
      </c>
      <c r="F215" s="18">
        <v>1895.86</v>
      </c>
      <c r="G215" s="9">
        <v>1872.26</v>
      </c>
      <c r="H215" s="14">
        <f t="shared" si="17"/>
        <v>98.75518234468791</v>
      </c>
    </row>
    <row r="216" spans="1:8" ht="17.25" customHeight="1" x14ac:dyDescent="0.25">
      <c r="A216" s="15" t="s">
        <v>195</v>
      </c>
      <c r="B216" s="16" t="s">
        <v>196</v>
      </c>
      <c r="C216" s="17"/>
      <c r="D216" s="16"/>
      <c r="E216" s="16"/>
      <c r="F216" s="18">
        <f>F217</f>
        <v>472.17</v>
      </c>
      <c r="G216" s="18">
        <f>G217</f>
        <v>472.17</v>
      </c>
      <c r="H216" s="14">
        <f t="shared" si="17"/>
        <v>100</v>
      </c>
    </row>
    <row r="217" spans="1:8" ht="34.15" customHeight="1" x14ac:dyDescent="0.25">
      <c r="A217" s="15" t="s">
        <v>19</v>
      </c>
      <c r="B217" s="16" t="s">
        <v>196</v>
      </c>
      <c r="C217" s="17" t="s">
        <v>20</v>
      </c>
      <c r="D217" s="16"/>
      <c r="E217" s="16"/>
      <c r="F217" s="18">
        <f>F218</f>
        <v>472.17</v>
      </c>
      <c r="G217" s="18">
        <f>G218</f>
        <v>472.17</v>
      </c>
      <c r="H217" s="14">
        <f t="shared" si="17"/>
        <v>100</v>
      </c>
    </row>
    <row r="218" spans="1:8" ht="19.5" customHeight="1" x14ac:dyDescent="0.25">
      <c r="A218" s="15" t="s">
        <v>191</v>
      </c>
      <c r="B218" s="16" t="s">
        <v>196</v>
      </c>
      <c r="C218" s="17">
        <v>200</v>
      </c>
      <c r="D218" s="16" t="s">
        <v>27</v>
      </c>
      <c r="E218" s="16" t="s">
        <v>192</v>
      </c>
      <c r="F218" s="18">
        <v>472.17</v>
      </c>
      <c r="G218" s="18">
        <v>472.17</v>
      </c>
      <c r="H218" s="14">
        <f t="shared" si="17"/>
        <v>100</v>
      </c>
    </row>
    <row r="219" spans="1:8" ht="34.15" customHeight="1" x14ac:dyDescent="0.25">
      <c r="A219" s="15" t="s">
        <v>187</v>
      </c>
      <c r="B219" s="16" t="s">
        <v>235</v>
      </c>
      <c r="C219" s="17"/>
      <c r="D219" s="16"/>
      <c r="E219" s="16"/>
      <c r="F219" s="18">
        <f>F220</f>
        <v>8189.28</v>
      </c>
      <c r="G219" s="18">
        <f>G220</f>
        <v>8187</v>
      </c>
      <c r="H219" s="14">
        <f t="shared" si="17"/>
        <v>99.972158724576516</v>
      </c>
    </row>
    <row r="220" spans="1:8" ht="34.15" customHeight="1" x14ac:dyDescent="0.25">
      <c r="A220" s="15" t="s">
        <v>19</v>
      </c>
      <c r="B220" s="16" t="s">
        <v>235</v>
      </c>
      <c r="C220" s="17" t="s">
        <v>20</v>
      </c>
      <c r="D220" s="16"/>
      <c r="E220" s="16"/>
      <c r="F220" s="18">
        <f>F221</f>
        <v>8189.28</v>
      </c>
      <c r="G220" s="18">
        <f>G221</f>
        <v>8187</v>
      </c>
      <c r="H220" s="14">
        <f t="shared" si="17"/>
        <v>99.972158724576516</v>
      </c>
    </row>
    <row r="221" spans="1:8" ht="18.75" customHeight="1" x14ac:dyDescent="0.25">
      <c r="A221" s="15" t="s">
        <v>191</v>
      </c>
      <c r="B221" s="16" t="s">
        <v>235</v>
      </c>
      <c r="C221" s="17">
        <v>200</v>
      </c>
      <c r="D221" s="16" t="s">
        <v>27</v>
      </c>
      <c r="E221" s="16" t="s">
        <v>192</v>
      </c>
      <c r="F221" s="18">
        <v>8189.28</v>
      </c>
      <c r="G221" s="9">
        <v>8187</v>
      </c>
      <c r="H221" s="14">
        <f t="shared" si="17"/>
        <v>99.972158724576516</v>
      </c>
    </row>
    <row r="222" spans="1:8" ht="86.25" customHeight="1" x14ac:dyDescent="0.25">
      <c r="A222" s="21" t="s">
        <v>199</v>
      </c>
      <c r="B222" s="16" t="s">
        <v>200</v>
      </c>
      <c r="C222" s="17"/>
      <c r="D222" s="16"/>
      <c r="E222" s="16"/>
      <c r="F222" s="18">
        <f>F223</f>
        <v>1569.01</v>
      </c>
      <c r="G222" s="18">
        <f>G223</f>
        <v>1569.01</v>
      </c>
      <c r="H222" s="14">
        <f t="shared" si="17"/>
        <v>100</v>
      </c>
    </row>
    <row r="223" spans="1:8" ht="34.15" customHeight="1" x14ac:dyDescent="0.25">
      <c r="A223" s="15" t="s">
        <v>19</v>
      </c>
      <c r="B223" s="16" t="s">
        <v>200</v>
      </c>
      <c r="C223" s="17" t="s">
        <v>20</v>
      </c>
      <c r="D223" s="16"/>
      <c r="E223" s="16"/>
      <c r="F223" s="18">
        <f>F224</f>
        <v>1569.01</v>
      </c>
      <c r="G223" s="18">
        <f>G224</f>
        <v>1569.01</v>
      </c>
      <c r="H223" s="14">
        <f t="shared" si="17"/>
        <v>100</v>
      </c>
    </row>
    <row r="224" spans="1:8" ht="25.5" customHeight="1" x14ac:dyDescent="0.25">
      <c r="A224" s="15" t="s">
        <v>191</v>
      </c>
      <c r="B224" s="16" t="s">
        <v>200</v>
      </c>
      <c r="C224" s="17">
        <v>200</v>
      </c>
      <c r="D224" s="16" t="s">
        <v>27</v>
      </c>
      <c r="E224" s="16" t="s">
        <v>192</v>
      </c>
      <c r="F224" s="18">
        <v>1569.01</v>
      </c>
      <c r="G224" s="9">
        <v>1569.01</v>
      </c>
      <c r="H224" s="14">
        <f t="shared" si="17"/>
        <v>100</v>
      </c>
    </row>
    <row r="225" spans="1:8" ht="21" customHeight="1" x14ac:dyDescent="0.25">
      <c r="A225" s="22" t="s">
        <v>201</v>
      </c>
      <c r="B225" s="23" t="s">
        <v>202</v>
      </c>
      <c r="C225" s="24"/>
      <c r="D225" s="23"/>
      <c r="E225" s="23"/>
      <c r="F225" s="25">
        <f>F226+F230+F234</f>
        <v>7128.3499999999995</v>
      </c>
      <c r="G225" s="25">
        <f t="shared" ref="G225" si="18">G226+G230+G234</f>
        <v>7128.3499999999995</v>
      </c>
      <c r="H225" s="14">
        <f t="shared" si="17"/>
        <v>100</v>
      </c>
    </row>
    <row r="226" spans="1:8" ht="34.15" customHeight="1" x14ac:dyDescent="0.25">
      <c r="A226" s="15" t="s">
        <v>203</v>
      </c>
      <c r="B226" s="16" t="s">
        <v>237</v>
      </c>
      <c r="C226" s="17"/>
      <c r="D226" s="16"/>
      <c r="E226" s="16"/>
      <c r="F226" s="18">
        <f t="shared" ref="F226:G228" si="19">F227</f>
        <v>2306.14</v>
      </c>
      <c r="G226" s="18">
        <f t="shared" si="19"/>
        <v>2306.14</v>
      </c>
      <c r="H226" s="14">
        <f t="shared" si="17"/>
        <v>100</v>
      </c>
    </row>
    <row r="227" spans="1:8" ht="51.4" customHeight="1" x14ac:dyDescent="0.25">
      <c r="A227" s="15" t="s">
        <v>204</v>
      </c>
      <c r="B227" s="16" t="s">
        <v>236</v>
      </c>
      <c r="C227" s="17"/>
      <c r="D227" s="16"/>
      <c r="E227" s="16"/>
      <c r="F227" s="18">
        <f t="shared" si="19"/>
        <v>2306.14</v>
      </c>
      <c r="G227" s="18">
        <f t="shared" si="19"/>
        <v>2306.14</v>
      </c>
      <c r="H227" s="14">
        <f t="shared" si="17"/>
        <v>100</v>
      </c>
    </row>
    <row r="228" spans="1:8" ht="34.15" customHeight="1" x14ac:dyDescent="0.25">
      <c r="A228" s="15" t="s">
        <v>19</v>
      </c>
      <c r="B228" s="16" t="s">
        <v>236</v>
      </c>
      <c r="C228" s="17" t="s">
        <v>20</v>
      </c>
      <c r="D228" s="16"/>
      <c r="E228" s="16"/>
      <c r="F228" s="18">
        <f t="shared" si="19"/>
        <v>2306.14</v>
      </c>
      <c r="G228" s="18">
        <f t="shared" si="19"/>
        <v>2306.14</v>
      </c>
      <c r="H228" s="14">
        <f t="shared" si="17"/>
        <v>100</v>
      </c>
    </row>
    <row r="229" spans="1:8" ht="20.25" customHeight="1" x14ac:dyDescent="0.25">
      <c r="A229" s="15" t="s">
        <v>148</v>
      </c>
      <c r="B229" s="16" t="s">
        <v>236</v>
      </c>
      <c r="C229" s="17">
        <v>200</v>
      </c>
      <c r="D229" s="16" t="s">
        <v>27</v>
      </c>
      <c r="E229" s="16" t="s">
        <v>192</v>
      </c>
      <c r="F229" s="18">
        <v>2306.14</v>
      </c>
      <c r="G229" s="9">
        <v>2306.14</v>
      </c>
      <c r="H229" s="14">
        <f t="shared" si="17"/>
        <v>100</v>
      </c>
    </row>
    <row r="230" spans="1:8" ht="50.25" customHeight="1" x14ac:dyDescent="0.25">
      <c r="A230" s="15" t="s">
        <v>206</v>
      </c>
      <c r="B230" s="16" t="s">
        <v>207</v>
      </c>
      <c r="C230" s="17"/>
      <c r="D230" s="16"/>
      <c r="E230" s="16"/>
      <c r="F230" s="18">
        <f t="shared" ref="F230:G232" si="20">F231</f>
        <v>4154.07</v>
      </c>
      <c r="G230" s="18">
        <f t="shared" si="20"/>
        <v>4154.07</v>
      </c>
      <c r="H230" s="14">
        <f t="shared" si="17"/>
        <v>100</v>
      </c>
    </row>
    <row r="231" spans="1:8" ht="34.15" customHeight="1" x14ac:dyDescent="0.25">
      <c r="A231" s="15" t="s">
        <v>208</v>
      </c>
      <c r="B231" s="16" t="s">
        <v>209</v>
      </c>
      <c r="C231" s="17"/>
      <c r="D231" s="16"/>
      <c r="E231" s="16"/>
      <c r="F231" s="18">
        <f t="shared" si="20"/>
        <v>4154.07</v>
      </c>
      <c r="G231" s="18">
        <f t="shared" si="20"/>
        <v>4154.07</v>
      </c>
      <c r="H231" s="14">
        <f t="shared" si="17"/>
        <v>100</v>
      </c>
    </row>
    <row r="232" spans="1:8" ht="34.15" customHeight="1" x14ac:dyDescent="0.25">
      <c r="A232" s="15" t="s">
        <v>19</v>
      </c>
      <c r="B232" s="16" t="s">
        <v>209</v>
      </c>
      <c r="C232" s="17" t="s">
        <v>20</v>
      </c>
      <c r="D232" s="16"/>
      <c r="E232" s="16"/>
      <c r="F232" s="18">
        <f t="shared" si="20"/>
        <v>4154.07</v>
      </c>
      <c r="G232" s="18">
        <f t="shared" si="20"/>
        <v>4154.07</v>
      </c>
      <c r="H232" s="14">
        <f t="shared" si="17"/>
        <v>100</v>
      </c>
    </row>
    <row r="233" spans="1:8" ht="17.25" customHeight="1" x14ac:dyDescent="0.25">
      <c r="A233" s="15" t="s">
        <v>148</v>
      </c>
      <c r="B233" s="16" t="s">
        <v>209</v>
      </c>
      <c r="C233" s="17">
        <v>200</v>
      </c>
      <c r="D233" s="16" t="s">
        <v>31</v>
      </c>
      <c r="E233" s="16" t="s">
        <v>109</v>
      </c>
      <c r="F233" s="18">
        <v>4154.07</v>
      </c>
      <c r="G233" s="9">
        <v>4154.07</v>
      </c>
      <c r="H233" s="14">
        <f t="shared" si="17"/>
        <v>100</v>
      </c>
    </row>
    <row r="234" spans="1:8" ht="31.5" x14ac:dyDescent="0.25">
      <c r="A234" s="15" t="s">
        <v>216</v>
      </c>
      <c r="B234" s="16" t="s">
        <v>215</v>
      </c>
      <c r="C234" s="17" t="s">
        <v>20</v>
      </c>
      <c r="D234" s="16"/>
      <c r="E234" s="16"/>
      <c r="F234" s="18">
        <f>F235</f>
        <v>668.14</v>
      </c>
      <c r="G234" s="9">
        <f>G235</f>
        <v>668.14</v>
      </c>
      <c r="H234" s="14">
        <f t="shared" si="17"/>
        <v>100</v>
      </c>
    </row>
    <row r="235" spans="1:8" ht="19.5" customHeight="1" x14ac:dyDescent="0.25">
      <c r="A235" s="15" t="s">
        <v>148</v>
      </c>
      <c r="B235" s="16" t="s">
        <v>205</v>
      </c>
      <c r="C235" s="17">
        <v>200</v>
      </c>
      <c r="D235" s="16" t="s">
        <v>31</v>
      </c>
      <c r="E235" s="16" t="s">
        <v>109</v>
      </c>
      <c r="F235" s="18">
        <v>668.14</v>
      </c>
      <c r="G235" s="9">
        <v>668.14</v>
      </c>
      <c r="H235" s="14">
        <f t="shared" si="17"/>
        <v>100</v>
      </c>
    </row>
  </sheetData>
  <mergeCells count="12">
    <mergeCell ref="A5:H5"/>
    <mergeCell ref="A1:H1"/>
    <mergeCell ref="A2:H2"/>
    <mergeCell ref="A3:H3"/>
    <mergeCell ref="G7:G8"/>
    <mergeCell ref="H7:H8"/>
    <mergeCell ref="C7:C8"/>
    <mergeCell ref="E7:E8"/>
    <mergeCell ref="D7:D8"/>
    <mergeCell ref="A7:A8"/>
    <mergeCell ref="F7:F8"/>
    <mergeCell ref="B7:B8"/>
  </mergeCells>
  <phoneticPr fontId="7" type="noConversion"/>
  <pageMargins left="0.25" right="0.25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4"/>
  <sheetViews>
    <sheetView workbookViewId="0">
      <selection activeCell="A111" sqref="A111"/>
    </sheetView>
  </sheetViews>
  <sheetFormatPr defaultRowHeight="14.45" customHeight="1" x14ac:dyDescent="0.25"/>
  <cols>
    <col min="1" max="1" width="57.140625" style="46" customWidth="1"/>
    <col min="2" max="2" width="11.85546875" style="46" customWidth="1"/>
    <col min="3" max="3" width="11.42578125" style="46" customWidth="1"/>
    <col min="4" max="4" width="12.7109375" style="46" customWidth="1"/>
    <col min="5" max="5" width="17.85546875" style="46" customWidth="1"/>
    <col min="6" max="6" width="10.85546875" style="46" customWidth="1"/>
    <col min="7" max="7" width="14.140625" style="46" customWidth="1"/>
    <col min="8" max="8" width="14.5703125" style="46" customWidth="1"/>
    <col min="9" max="16384" width="9.140625" style="46"/>
  </cols>
  <sheetData>
    <row r="1" spans="1:8" ht="59.2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8" ht="14.45" customHeight="1" x14ac:dyDescent="0.25">
      <c r="A2" s="65" t="s">
        <v>1</v>
      </c>
      <c r="B2" s="66" t="s">
        <v>240</v>
      </c>
      <c r="C2" s="66" t="s">
        <v>4</v>
      </c>
      <c r="D2" s="66" t="s">
        <v>7</v>
      </c>
      <c r="E2" s="66" t="s">
        <v>2</v>
      </c>
      <c r="F2" s="66" t="s">
        <v>3</v>
      </c>
      <c r="G2" s="67" t="s">
        <v>8</v>
      </c>
      <c r="H2" s="67" t="s">
        <v>241</v>
      </c>
    </row>
    <row r="3" spans="1:8" ht="14.45" customHeight="1" x14ac:dyDescent="0.25">
      <c r="A3" s="65"/>
      <c r="B3" s="66"/>
      <c r="C3" s="66"/>
      <c r="D3" s="66"/>
      <c r="E3" s="66"/>
      <c r="F3" s="66"/>
      <c r="G3" s="67"/>
      <c r="H3" s="67"/>
    </row>
    <row r="4" spans="1:8" ht="14.45" customHeight="1" x14ac:dyDescent="0.25">
      <c r="A4" s="65"/>
      <c r="B4" s="66" t="s">
        <v>240</v>
      </c>
      <c r="C4" s="66" t="s">
        <v>4</v>
      </c>
      <c r="D4" s="66" t="s">
        <v>7</v>
      </c>
      <c r="E4" s="66" t="s">
        <v>2</v>
      </c>
      <c r="F4" s="66" t="s">
        <v>3</v>
      </c>
      <c r="G4" s="67" t="s">
        <v>6</v>
      </c>
      <c r="H4" s="67" t="s">
        <v>6</v>
      </c>
    </row>
    <row r="5" spans="1:8" ht="14.45" customHeight="1" x14ac:dyDescent="0.25">
      <c r="A5" s="41"/>
      <c r="B5" s="47"/>
      <c r="C5" s="47"/>
      <c r="D5" s="47"/>
      <c r="E5" s="47"/>
      <c r="F5" s="47"/>
      <c r="G5" s="47"/>
      <c r="H5" s="47"/>
    </row>
    <row r="6" spans="1:8" ht="77.25" customHeight="1" x14ac:dyDescent="0.25">
      <c r="A6" s="42" t="s">
        <v>242</v>
      </c>
      <c r="B6" s="48" t="s">
        <v>243</v>
      </c>
      <c r="C6" s="48"/>
      <c r="D6" s="48"/>
      <c r="E6" s="48"/>
      <c r="F6" s="48"/>
      <c r="G6" s="49">
        <v>66548.63</v>
      </c>
      <c r="H6" s="49">
        <v>49957.34</v>
      </c>
    </row>
    <row r="7" spans="1:8" ht="24" customHeight="1" x14ac:dyDescent="0.25">
      <c r="A7" s="42" t="s">
        <v>23</v>
      </c>
      <c r="B7" s="48" t="s">
        <v>243</v>
      </c>
      <c r="C7" s="48" t="s">
        <v>24</v>
      </c>
      <c r="D7" s="48" t="s">
        <v>25</v>
      </c>
      <c r="E7" s="48"/>
      <c r="F7" s="48"/>
      <c r="G7" s="49">
        <v>13930.47</v>
      </c>
      <c r="H7" s="49">
        <v>14049.46</v>
      </c>
    </row>
    <row r="8" spans="1:8" ht="72.75" customHeight="1" x14ac:dyDescent="0.25">
      <c r="A8" s="42" t="s">
        <v>26</v>
      </c>
      <c r="B8" s="48" t="s">
        <v>243</v>
      </c>
      <c r="C8" s="48" t="s">
        <v>24</v>
      </c>
      <c r="D8" s="48" t="s">
        <v>27</v>
      </c>
      <c r="E8" s="48"/>
      <c r="F8" s="48"/>
      <c r="G8" s="49">
        <v>13291.47</v>
      </c>
      <c r="H8" s="49">
        <v>13410.46</v>
      </c>
    </row>
    <row r="9" spans="1:8" ht="36.75" customHeight="1" x14ac:dyDescent="0.25">
      <c r="A9" s="43" t="s">
        <v>12</v>
      </c>
      <c r="B9" s="50" t="s">
        <v>243</v>
      </c>
      <c r="C9" s="50" t="s">
        <v>24</v>
      </c>
      <c r="D9" s="50" t="s">
        <v>27</v>
      </c>
      <c r="E9" s="50" t="s">
        <v>18</v>
      </c>
      <c r="F9" s="50"/>
      <c r="G9" s="51">
        <v>2235.61</v>
      </c>
      <c r="H9" s="51">
        <v>2354.6</v>
      </c>
    </row>
    <row r="10" spans="1:8" ht="35.25" customHeight="1" x14ac:dyDescent="0.25">
      <c r="A10" s="44" t="s">
        <v>19</v>
      </c>
      <c r="B10" s="52" t="s">
        <v>243</v>
      </c>
      <c r="C10" s="52" t="s">
        <v>24</v>
      </c>
      <c r="D10" s="52" t="s">
        <v>27</v>
      </c>
      <c r="E10" s="52" t="s">
        <v>18</v>
      </c>
      <c r="F10" s="52" t="s">
        <v>244</v>
      </c>
      <c r="G10" s="53">
        <v>2225.61</v>
      </c>
      <c r="H10" s="53">
        <v>2344.6</v>
      </c>
    </row>
    <row r="11" spans="1:8" ht="14.45" customHeight="1" x14ac:dyDescent="0.25">
      <c r="A11" s="44" t="s">
        <v>32</v>
      </c>
      <c r="B11" s="52" t="s">
        <v>243</v>
      </c>
      <c r="C11" s="52" t="s">
        <v>24</v>
      </c>
      <c r="D11" s="52" t="s">
        <v>27</v>
      </c>
      <c r="E11" s="52" t="s">
        <v>18</v>
      </c>
      <c r="F11" s="52" t="s">
        <v>245</v>
      </c>
      <c r="G11" s="53">
        <v>10</v>
      </c>
      <c r="H11" s="53">
        <v>10</v>
      </c>
    </row>
    <row r="12" spans="1:8" ht="34.5" customHeight="1" x14ac:dyDescent="0.25">
      <c r="A12" s="43" t="s">
        <v>34</v>
      </c>
      <c r="B12" s="50" t="s">
        <v>243</v>
      </c>
      <c r="C12" s="50" t="s">
        <v>24</v>
      </c>
      <c r="D12" s="50" t="s">
        <v>27</v>
      </c>
      <c r="E12" s="50" t="s">
        <v>35</v>
      </c>
      <c r="F12" s="50"/>
      <c r="G12" s="51">
        <v>330</v>
      </c>
      <c r="H12" s="51">
        <v>330</v>
      </c>
    </row>
    <row r="13" spans="1:8" ht="39.75" customHeight="1" x14ac:dyDescent="0.25">
      <c r="A13" s="44" t="s">
        <v>19</v>
      </c>
      <c r="B13" s="52" t="s">
        <v>243</v>
      </c>
      <c r="C13" s="52" t="s">
        <v>24</v>
      </c>
      <c r="D13" s="52" t="s">
        <v>27</v>
      </c>
      <c r="E13" s="52" t="s">
        <v>35</v>
      </c>
      <c r="F13" s="52" t="s">
        <v>244</v>
      </c>
      <c r="G13" s="53">
        <v>330</v>
      </c>
      <c r="H13" s="53">
        <v>330</v>
      </c>
    </row>
    <row r="14" spans="1:8" ht="33.75" customHeight="1" x14ac:dyDescent="0.25">
      <c r="A14" s="43" t="s">
        <v>36</v>
      </c>
      <c r="B14" s="50" t="s">
        <v>243</v>
      </c>
      <c r="C14" s="50" t="s">
        <v>24</v>
      </c>
      <c r="D14" s="50" t="s">
        <v>27</v>
      </c>
      <c r="E14" s="50" t="s">
        <v>37</v>
      </c>
      <c r="F14" s="50"/>
      <c r="G14" s="51">
        <v>3.52</v>
      </c>
      <c r="H14" s="51">
        <v>3.52</v>
      </c>
    </row>
    <row r="15" spans="1:8" ht="39.75" customHeight="1" x14ac:dyDescent="0.25">
      <c r="A15" s="44" t="s">
        <v>19</v>
      </c>
      <c r="B15" s="52" t="s">
        <v>243</v>
      </c>
      <c r="C15" s="52" t="s">
        <v>24</v>
      </c>
      <c r="D15" s="52" t="s">
        <v>27</v>
      </c>
      <c r="E15" s="52" t="s">
        <v>37</v>
      </c>
      <c r="F15" s="52" t="s">
        <v>244</v>
      </c>
      <c r="G15" s="53">
        <v>3.52</v>
      </c>
      <c r="H15" s="53">
        <v>3.52</v>
      </c>
    </row>
    <row r="16" spans="1:8" ht="18" customHeight="1" x14ac:dyDescent="0.25">
      <c r="A16" s="43" t="s">
        <v>40</v>
      </c>
      <c r="B16" s="50" t="s">
        <v>243</v>
      </c>
      <c r="C16" s="50" t="s">
        <v>24</v>
      </c>
      <c r="D16" s="50" t="s">
        <v>27</v>
      </c>
      <c r="E16" s="50" t="s">
        <v>42</v>
      </c>
      <c r="F16" s="50"/>
      <c r="G16" s="51">
        <v>7753.09</v>
      </c>
      <c r="H16" s="51">
        <v>7753.09</v>
      </c>
    </row>
    <row r="17" spans="1:8" ht="88.5" customHeight="1" x14ac:dyDescent="0.25">
      <c r="A17" s="44" t="s">
        <v>43</v>
      </c>
      <c r="B17" s="52" t="s">
        <v>243</v>
      </c>
      <c r="C17" s="52" t="s">
        <v>24</v>
      </c>
      <c r="D17" s="52" t="s">
        <v>27</v>
      </c>
      <c r="E17" s="52" t="s">
        <v>42</v>
      </c>
      <c r="F17" s="52" t="s">
        <v>246</v>
      </c>
      <c r="G17" s="53">
        <v>7753.09</v>
      </c>
      <c r="H17" s="53">
        <v>7753.09</v>
      </c>
    </row>
    <row r="18" spans="1:8" ht="28.5" customHeight="1" x14ac:dyDescent="0.25">
      <c r="A18" s="43" t="s">
        <v>46</v>
      </c>
      <c r="B18" s="50" t="s">
        <v>243</v>
      </c>
      <c r="C18" s="50" t="s">
        <v>24</v>
      </c>
      <c r="D18" s="50" t="s">
        <v>27</v>
      </c>
      <c r="E18" s="50" t="s">
        <v>47</v>
      </c>
      <c r="F18" s="50"/>
      <c r="G18" s="51">
        <v>1808.75</v>
      </c>
      <c r="H18" s="51">
        <v>1808.75</v>
      </c>
    </row>
    <row r="19" spans="1:8" ht="88.5" customHeight="1" x14ac:dyDescent="0.25">
      <c r="A19" s="44" t="s">
        <v>43</v>
      </c>
      <c r="B19" s="52" t="s">
        <v>243</v>
      </c>
      <c r="C19" s="52" t="s">
        <v>24</v>
      </c>
      <c r="D19" s="52" t="s">
        <v>27</v>
      </c>
      <c r="E19" s="52" t="s">
        <v>47</v>
      </c>
      <c r="F19" s="52" t="s">
        <v>246</v>
      </c>
      <c r="G19" s="53">
        <v>1808.75</v>
      </c>
      <c r="H19" s="53">
        <v>1808.75</v>
      </c>
    </row>
    <row r="20" spans="1:8" ht="50.25" customHeight="1" x14ac:dyDescent="0.25">
      <c r="A20" s="43" t="s">
        <v>48</v>
      </c>
      <c r="B20" s="50" t="s">
        <v>243</v>
      </c>
      <c r="C20" s="50" t="s">
        <v>24</v>
      </c>
      <c r="D20" s="50" t="s">
        <v>27</v>
      </c>
      <c r="E20" s="50" t="s">
        <v>50</v>
      </c>
      <c r="F20" s="50"/>
      <c r="G20" s="51">
        <v>1160.5</v>
      </c>
      <c r="H20" s="51">
        <v>1160.5</v>
      </c>
    </row>
    <row r="21" spans="1:8" ht="80.25" customHeight="1" x14ac:dyDescent="0.25">
      <c r="A21" s="44" t="s">
        <v>43</v>
      </c>
      <c r="B21" s="52" t="s">
        <v>243</v>
      </c>
      <c r="C21" s="52" t="s">
        <v>24</v>
      </c>
      <c r="D21" s="52" t="s">
        <v>27</v>
      </c>
      <c r="E21" s="52" t="s">
        <v>50</v>
      </c>
      <c r="F21" s="52" t="s">
        <v>246</v>
      </c>
      <c r="G21" s="53">
        <v>1160.5</v>
      </c>
      <c r="H21" s="53">
        <v>1160.5</v>
      </c>
    </row>
    <row r="22" spans="1:8" ht="14.45" customHeight="1" x14ac:dyDescent="0.25">
      <c r="A22" s="42" t="s">
        <v>82</v>
      </c>
      <c r="B22" s="48" t="s">
        <v>243</v>
      </c>
      <c r="C22" s="48" t="s">
        <v>24</v>
      </c>
      <c r="D22" s="48" t="s">
        <v>83</v>
      </c>
      <c r="E22" s="48"/>
      <c r="F22" s="48"/>
      <c r="G22" s="49">
        <v>50</v>
      </c>
      <c r="H22" s="49">
        <v>50</v>
      </c>
    </row>
    <row r="23" spans="1:8" ht="14.45" customHeight="1" x14ac:dyDescent="0.25">
      <c r="A23" s="43" t="s">
        <v>80</v>
      </c>
      <c r="B23" s="50" t="s">
        <v>243</v>
      </c>
      <c r="C23" s="50" t="s">
        <v>24</v>
      </c>
      <c r="D23" s="50" t="s">
        <v>83</v>
      </c>
      <c r="E23" s="50" t="s">
        <v>81</v>
      </c>
      <c r="F23" s="50"/>
      <c r="G23" s="51">
        <v>50</v>
      </c>
      <c r="H23" s="51">
        <v>50</v>
      </c>
    </row>
    <row r="24" spans="1:8" ht="14.45" customHeight="1" x14ac:dyDescent="0.25">
      <c r="A24" s="44" t="s">
        <v>32</v>
      </c>
      <c r="B24" s="52" t="s">
        <v>243</v>
      </c>
      <c r="C24" s="52" t="s">
        <v>24</v>
      </c>
      <c r="D24" s="52" t="s">
        <v>83</v>
      </c>
      <c r="E24" s="52" t="s">
        <v>81</v>
      </c>
      <c r="F24" s="52" t="s">
        <v>245</v>
      </c>
      <c r="G24" s="53">
        <v>50</v>
      </c>
      <c r="H24" s="53">
        <v>50</v>
      </c>
    </row>
    <row r="25" spans="1:8" ht="14.45" customHeight="1" x14ac:dyDescent="0.25">
      <c r="A25" s="42" t="s">
        <v>86</v>
      </c>
      <c r="B25" s="48" t="s">
        <v>243</v>
      </c>
      <c r="C25" s="48" t="s">
        <v>24</v>
      </c>
      <c r="D25" s="48" t="s">
        <v>87</v>
      </c>
      <c r="E25" s="48"/>
      <c r="F25" s="48"/>
      <c r="G25" s="49">
        <v>589</v>
      </c>
      <c r="H25" s="49">
        <v>589</v>
      </c>
    </row>
    <row r="26" spans="1:8" ht="29.25" customHeight="1" x14ac:dyDescent="0.25">
      <c r="A26" s="43" t="s">
        <v>84</v>
      </c>
      <c r="B26" s="50" t="s">
        <v>243</v>
      </c>
      <c r="C26" s="50" t="s">
        <v>24</v>
      </c>
      <c r="D26" s="50" t="s">
        <v>87</v>
      </c>
      <c r="E26" s="50" t="s">
        <v>85</v>
      </c>
      <c r="F26" s="50"/>
      <c r="G26" s="51">
        <v>45</v>
      </c>
      <c r="H26" s="51">
        <v>45</v>
      </c>
    </row>
    <row r="27" spans="1:8" ht="39.75" customHeight="1" x14ac:dyDescent="0.25">
      <c r="A27" s="44" t="s">
        <v>19</v>
      </c>
      <c r="B27" s="52" t="s">
        <v>243</v>
      </c>
      <c r="C27" s="52" t="s">
        <v>24</v>
      </c>
      <c r="D27" s="52" t="s">
        <v>87</v>
      </c>
      <c r="E27" s="52" t="s">
        <v>85</v>
      </c>
      <c r="F27" s="52" t="s">
        <v>244</v>
      </c>
      <c r="G27" s="53">
        <v>25</v>
      </c>
      <c r="H27" s="53">
        <v>25</v>
      </c>
    </row>
    <row r="28" spans="1:8" ht="16.5" customHeight="1" x14ac:dyDescent="0.25">
      <c r="A28" s="44" t="s">
        <v>32</v>
      </c>
      <c r="B28" s="52" t="s">
        <v>243</v>
      </c>
      <c r="C28" s="52" t="s">
        <v>24</v>
      </c>
      <c r="D28" s="52" t="s">
        <v>87</v>
      </c>
      <c r="E28" s="52" t="s">
        <v>85</v>
      </c>
      <c r="F28" s="52" t="s">
        <v>245</v>
      </c>
      <c r="G28" s="53">
        <v>20</v>
      </c>
      <c r="H28" s="53">
        <v>20</v>
      </c>
    </row>
    <row r="29" spans="1:8" ht="38.25" customHeight="1" x14ac:dyDescent="0.25">
      <c r="A29" s="43" t="s">
        <v>88</v>
      </c>
      <c r="B29" s="50" t="s">
        <v>243</v>
      </c>
      <c r="C29" s="50" t="s">
        <v>24</v>
      </c>
      <c r="D29" s="50" t="s">
        <v>87</v>
      </c>
      <c r="E29" s="50" t="s">
        <v>89</v>
      </c>
      <c r="F29" s="50"/>
      <c r="G29" s="51">
        <v>24</v>
      </c>
      <c r="H29" s="51">
        <v>24</v>
      </c>
    </row>
    <row r="30" spans="1:8" ht="38.25" customHeight="1" x14ac:dyDescent="0.25">
      <c r="A30" s="44" t="s">
        <v>90</v>
      </c>
      <c r="B30" s="52" t="s">
        <v>243</v>
      </c>
      <c r="C30" s="52" t="s">
        <v>24</v>
      </c>
      <c r="D30" s="52" t="s">
        <v>87</v>
      </c>
      <c r="E30" s="52" t="s">
        <v>89</v>
      </c>
      <c r="F30" s="52" t="s">
        <v>247</v>
      </c>
      <c r="G30" s="53">
        <v>24</v>
      </c>
      <c r="H30" s="53">
        <v>24</v>
      </c>
    </row>
    <row r="31" spans="1:8" ht="71.25" customHeight="1" x14ac:dyDescent="0.25">
      <c r="A31" s="43" t="s">
        <v>103</v>
      </c>
      <c r="B31" s="50" t="s">
        <v>243</v>
      </c>
      <c r="C31" s="50" t="s">
        <v>24</v>
      </c>
      <c r="D31" s="50" t="s">
        <v>87</v>
      </c>
      <c r="E31" s="50" t="s">
        <v>104</v>
      </c>
      <c r="F31" s="50"/>
      <c r="G31" s="51">
        <v>20</v>
      </c>
      <c r="H31" s="51">
        <v>20</v>
      </c>
    </row>
    <row r="32" spans="1:8" ht="30" customHeight="1" x14ac:dyDescent="0.25">
      <c r="A32" s="44" t="s">
        <v>19</v>
      </c>
      <c r="B32" s="52" t="s">
        <v>243</v>
      </c>
      <c r="C32" s="52" t="s">
        <v>24</v>
      </c>
      <c r="D32" s="52" t="s">
        <v>87</v>
      </c>
      <c r="E32" s="52" t="s">
        <v>104</v>
      </c>
      <c r="F32" s="52" t="s">
        <v>244</v>
      </c>
      <c r="G32" s="53">
        <v>20</v>
      </c>
      <c r="H32" s="53">
        <v>20</v>
      </c>
    </row>
    <row r="33" spans="1:8" ht="39" customHeight="1" x14ac:dyDescent="0.25">
      <c r="A33" s="43" t="s">
        <v>124</v>
      </c>
      <c r="B33" s="50" t="s">
        <v>243</v>
      </c>
      <c r="C33" s="50" t="s">
        <v>24</v>
      </c>
      <c r="D33" s="50" t="s">
        <v>87</v>
      </c>
      <c r="E33" s="50" t="s">
        <v>125</v>
      </c>
      <c r="F33" s="50"/>
      <c r="G33" s="51">
        <v>500</v>
      </c>
      <c r="H33" s="51">
        <v>500</v>
      </c>
    </row>
    <row r="34" spans="1:8" ht="39.75" customHeight="1" x14ac:dyDescent="0.25">
      <c r="A34" s="44" t="s">
        <v>19</v>
      </c>
      <c r="B34" s="52" t="s">
        <v>243</v>
      </c>
      <c r="C34" s="52" t="s">
        <v>24</v>
      </c>
      <c r="D34" s="52" t="s">
        <v>87</v>
      </c>
      <c r="E34" s="52" t="s">
        <v>125</v>
      </c>
      <c r="F34" s="52" t="s">
        <v>244</v>
      </c>
      <c r="G34" s="53">
        <v>500</v>
      </c>
      <c r="H34" s="53">
        <v>500</v>
      </c>
    </row>
    <row r="35" spans="1:8" ht="21.75" customHeight="1" x14ac:dyDescent="0.25">
      <c r="A35" s="42" t="s">
        <v>107</v>
      </c>
      <c r="B35" s="48" t="s">
        <v>243</v>
      </c>
      <c r="C35" s="48" t="s">
        <v>75</v>
      </c>
      <c r="D35" s="48" t="s">
        <v>25</v>
      </c>
      <c r="E35" s="48"/>
      <c r="F35" s="48"/>
      <c r="G35" s="49">
        <v>328.5</v>
      </c>
      <c r="H35" s="49">
        <v>339.9</v>
      </c>
    </row>
    <row r="36" spans="1:8" ht="15" customHeight="1" x14ac:dyDescent="0.25">
      <c r="A36" s="42" t="s">
        <v>108</v>
      </c>
      <c r="B36" s="48" t="s">
        <v>243</v>
      </c>
      <c r="C36" s="48" t="s">
        <v>75</v>
      </c>
      <c r="D36" s="48" t="s">
        <v>109</v>
      </c>
      <c r="E36" s="48"/>
      <c r="F36" s="48"/>
      <c r="G36" s="49">
        <v>328.5</v>
      </c>
      <c r="H36" s="49">
        <v>339.9</v>
      </c>
    </row>
    <row r="37" spans="1:8" ht="46.5" customHeight="1" x14ac:dyDescent="0.25">
      <c r="A37" s="43" t="s">
        <v>105</v>
      </c>
      <c r="B37" s="50" t="s">
        <v>243</v>
      </c>
      <c r="C37" s="50" t="s">
        <v>75</v>
      </c>
      <c r="D37" s="50" t="s">
        <v>109</v>
      </c>
      <c r="E37" s="50" t="s">
        <v>106</v>
      </c>
      <c r="F37" s="50"/>
      <c r="G37" s="51">
        <v>328.5</v>
      </c>
      <c r="H37" s="51">
        <v>339.9</v>
      </c>
    </row>
    <row r="38" spans="1:8" ht="82.5" customHeight="1" x14ac:dyDescent="0.25">
      <c r="A38" s="44" t="s">
        <v>43</v>
      </c>
      <c r="B38" s="52" t="s">
        <v>243</v>
      </c>
      <c r="C38" s="52" t="s">
        <v>75</v>
      </c>
      <c r="D38" s="52" t="s">
        <v>109</v>
      </c>
      <c r="E38" s="52" t="s">
        <v>106</v>
      </c>
      <c r="F38" s="52" t="s">
        <v>246</v>
      </c>
      <c r="G38" s="53">
        <v>327</v>
      </c>
      <c r="H38" s="53">
        <v>338.4</v>
      </c>
    </row>
    <row r="39" spans="1:8" ht="43.5" customHeight="1" x14ac:dyDescent="0.25">
      <c r="A39" s="44" t="s">
        <v>19</v>
      </c>
      <c r="B39" s="52" t="s">
        <v>243</v>
      </c>
      <c r="C39" s="52" t="s">
        <v>75</v>
      </c>
      <c r="D39" s="52" t="s">
        <v>109</v>
      </c>
      <c r="E39" s="52" t="s">
        <v>106</v>
      </c>
      <c r="F39" s="52" t="s">
        <v>244</v>
      </c>
      <c r="G39" s="53">
        <v>1.5</v>
      </c>
      <c r="H39" s="53">
        <v>1.5</v>
      </c>
    </row>
    <row r="40" spans="1:8" ht="36" customHeight="1" x14ac:dyDescent="0.25">
      <c r="A40" s="42" t="s">
        <v>135</v>
      </c>
      <c r="B40" s="48" t="s">
        <v>243</v>
      </c>
      <c r="C40" s="48" t="s">
        <v>109</v>
      </c>
      <c r="D40" s="48" t="s">
        <v>25</v>
      </c>
      <c r="E40" s="48"/>
      <c r="F40" s="48"/>
      <c r="G40" s="49">
        <v>220</v>
      </c>
      <c r="H40" s="49">
        <v>220</v>
      </c>
    </row>
    <row r="41" spans="1:8" ht="40.5" customHeight="1" x14ac:dyDescent="0.25">
      <c r="A41" s="42" t="s">
        <v>136</v>
      </c>
      <c r="B41" s="48" t="s">
        <v>243</v>
      </c>
      <c r="C41" s="48" t="s">
        <v>109</v>
      </c>
      <c r="D41" s="48" t="s">
        <v>137</v>
      </c>
      <c r="E41" s="48"/>
      <c r="F41" s="48"/>
      <c r="G41" s="49">
        <v>220</v>
      </c>
      <c r="H41" s="49">
        <v>220</v>
      </c>
    </row>
    <row r="42" spans="1:8" ht="29.25" customHeight="1" x14ac:dyDescent="0.25">
      <c r="A42" s="43" t="s">
        <v>229</v>
      </c>
      <c r="B42" s="50" t="s">
        <v>243</v>
      </c>
      <c r="C42" s="50" t="s">
        <v>109</v>
      </c>
      <c r="D42" s="50" t="s">
        <v>137</v>
      </c>
      <c r="E42" s="50" t="s">
        <v>230</v>
      </c>
      <c r="F42" s="50"/>
      <c r="G42" s="51">
        <v>20</v>
      </c>
      <c r="H42" s="51">
        <v>20</v>
      </c>
    </row>
    <row r="43" spans="1:8" ht="38.25" customHeight="1" x14ac:dyDescent="0.25">
      <c r="A43" s="44" t="s">
        <v>19</v>
      </c>
      <c r="B43" s="52" t="s">
        <v>243</v>
      </c>
      <c r="C43" s="52" t="s">
        <v>109</v>
      </c>
      <c r="D43" s="52" t="s">
        <v>137</v>
      </c>
      <c r="E43" s="52" t="s">
        <v>230</v>
      </c>
      <c r="F43" s="52" t="s">
        <v>244</v>
      </c>
      <c r="G43" s="53">
        <v>20</v>
      </c>
      <c r="H43" s="53">
        <v>20</v>
      </c>
    </row>
    <row r="44" spans="1:8" ht="28.5" customHeight="1" x14ac:dyDescent="0.25">
      <c r="A44" s="43" t="s">
        <v>133</v>
      </c>
      <c r="B44" s="50" t="s">
        <v>243</v>
      </c>
      <c r="C44" s="50" t="s">
        <v>109</v>
      </c>
      <c r="D44" s="50" t="s">
        <v>137</v>
      </c>
      <c r="E44" s="50" t="s">
        <v>134</v>
      </c>
      <c r="F44" s="50"/>
      <c r="G44" s="51">
        <v>200</v>
      </c>
      <c r="H44" s="51">
        <v>200</v>
      </c>
    </row>
    <row r="45" spans="1:8" ht="48.75" customHeight="1" x14ac:dyDescent="0.25">
      <c r="A45" s="44" t="s">
        <v>19</v>
      </c>
      <c r="B45" s="52" t="s">
        <v>243</v>
      </c>
      <c r="C45" s="52" t="s">
        <v>109</v>
      </c>
      <c r="D45" s="52" t="s">
        <v>137</v>
      </c>
      <c r="E45" s="52" t="s">
        <v>134</v>
      </c>
      <c r="F45" s="52" t="s">
        <v>244</v>
      </c>
      <c r="G45" s="53">
        <v>200</v>
      </c>
      <c r="H45" s="53">
        <v>200</v>
      </c>
    </row>
    <row r="46" spans="1:8" ht="14.45" customHeight="1" x14ac:dyDescent="0.25">
      <c r="A46" s="42" t="s">
        <v>128</v>
      </c>
      <c r="B46" s="48" t="s">
        <v>243</v>
      </c>
      <c r="C46" s="48" t="s">
        <v>27</v>
      </c>
      <c r="D46" s="48" t="s">
        <v>25</v>
      </c>
      <c r="E46" s="48"/>
      <c r="F46" s="48"/>
      <c r="G46" s="49">
        <v>4177.6000000000004</v>
      </c>
      <c r="H46" s="49">
        <v>4323.8999999999996</v>
      </c>
    </row>
    <row r="47" spans="1:8" ht="14.45" customHeight="1" x14ac:dyDescent="0.25">
      <c r="A47" s="42" t="s">
        <v>191</v>
      </c>
      <c r="B47" s="48" t="s">
        <v>243</v>
      </c>
      <c r="C47" s="48" t="s">
        <v>27</v>
      </c>
      <c r="D47" s="48" t="s">
        <v>192</v>
      </c>
      <c r="E47" s="48"/>
      <c r="F47" s="48"/>
      <c r="G47" s="49">
        <v>4167.6000000000004</v>
      </c>
      <c r="H47" s="49">
        <v>4313.8999999999996</v>
      </c>
    </row>
    <row r="48" spans="1:8" ht="32.25" customHeight="1" x14ac:dyDescent="0.25">
      <c r="A48" s="43" t="s">
        <v>189</v>
      </c>
      <c r="B48" s="50" t="s">
        <v>243</v>
      </c>
      <c r="C48" s="50" t="s">
        <v>27</v>
      </c>
      <c r="D48" s="50" t="s">
        <v>192</v>
      </c>
      <c r="E48" s="50" t="s">
        <v>190</v>
      </c>
      <c r="F48" s="50"/>
      <c r="G48" s="51">
        <v>300</v>
      </c>
      <c r="H48" s="51">
        <v>300</v>
      </c>
    </row>
    <row r="49" spans="1:8" ht="42" customHeight="1" x14ac:dyDescent="0.25">
      <c r="A49" s="44" t="s">
        <v>19</v>
      </c>
      <c r="B49" s="52" t="s">
        <v>243</v>
      </c>
      <c r="C49" s="52" t="s">
        <v>27</v>
      </c>
      <c r="D49" s="52" t="s">
        <v>192</v>
      </c>
      <c r="E49" s="52" t="s">
        <v>190</v>
      </c>
      <c r="F49" s="52" t="s">
        <v>244</v>
      </c>
      <c r="G49" s="53">
        <v>300</v>
      </c>
      <c r="H49" s="53">
        <v>300</v>
      </c>
    </row>
    <row r="50" spans="1:8" ht="27.75" customHeight="1" x14ac:dyDescent="0.25">
      <c r="A50" s="43" t="s">
        <v>193</v>
      </c>
      <c r="B50" s="50" t="s">
        <v>243</v>
      </c>
      <c r="C50" s="50" t="s">
        <v>27</v>
      </c>
      <c r="D50" s="50" t="s">
        <v>192</v>
      </c>
      <c r="E50" s="50" t="s">
        <v>194</v>
      </c>
      <c r="F50" s="50"/>
      <c r="G50" s="51">
        <v>3357.6</v>
      </c>
      <c r="H50" s="51">
        <v>3503.9</v>
      </c>
    </row>
    <row r="51" spans="1:8" ht="40.5" customHeight="1" x14ac:dyDescent="0.25">
      <c r="A51" s="44" t="s">
        <v>19</v>
      </c>
      <c r="B51" s="52" t="s">
        <v>243</v>
      </c>
      <c r="C51" s="52" t="s">
        <v>27</v>
      </c>
      <c r="D51" s="52" t="s">
        <v>192</v>
      </c>
      <c r="E51" s="52" t="s">
        <v>194</v>
      </c>
      <c r="F51" s="52" t="s">
        <v>244</v>
      </c>
      <c r="G51" s="53">
        <v>3357.6</v>
      </c>
      <c r="H51" s="53">
        <v>3503.9</v>
      </c>
    </row>
    <row r="52" spans="1:8" ht="34.5" customHeight="1" x14ac:dyDescent="0.25">
      <c r="A52" s="43" t="s">
        <v>195</v>
      </c>
      <c r="B52" s="50" t="s">
        <v>243</v>
      </c>
      <c r="C52" s="50" t="s">
        <v>27</v>
      </c>
      <c r="D52" s="50" t="s">
        <v>192</v>
      </c>
      <c r="E52" s="50" t="s">
        <v>196</v>
      </c>
      <c r="F52" s="50"/>
      <c r="G52" s="51">
        <v>500</v>
      </c>
      <c r="H52" s="51">
        <v>500</v>
      </c>
    </row>
    <row r="53" spans="1:8" ht="43.5" customHeight="1" x14ac:dyDescent="0.25">
      <c r="A53" s="44" t="s">
        <v>19</v>
      </c>
      <c r="B53" s="52" t="s">
        <v>243</v>
      </c>
      <c r="C53" s="52" t="s">
        <v>27</v>
      </c>
      <c r="D53" s="52" t="s">
        <v>192</v>
      </c>
      <c r="E53" s="52" t="s">
        <v>196</v>
      </c>
      <c r="F53" s="52" t="s">
        <v>244</v>
      </c>
      <c r="G53" s="53">
        <v>500</v>
      </c>
      <c r="H53" s="53">
        <v>500</v>
      </c>
    </row>
    <row r="54" spans="1:8" ht="39" customHeight="1" x14ac:dyDescent="0.25">
      <c r="A54" s="43" t="s">
        <v>197</v>
      </c>
      <c r="B54" s="50" t="s">
        <v>243</v>
      </c>
      <c r="C54" s="50" t="s">
        <v>27</v>
      </c>
      <c r="D54" s="50" t="s">
        <v>192</v>
      </c>
      <c r="E54" s="50" t="s">
        <v>198</v>
      </c>
      <c r="F54" s="50"/>
      <c r="G54" s="51">
        <v>10</v>
      </c>
      <c r="H54" s="51">
        <v>10</v>
      </c>
    </row>
    <row r="55" spans="1:8" ht="30" customHeight="1" x14ac:dyDescent="0.25">
      <c r="A55" s="44" t="s">
        <v>19</v>
      </c>
      <c r="B55" s="52" t="s">
        <v>243</v>
      </c>
      <c r="C55" s="52" t="s">
        <v>27</v>
      </c>
      <c r="D55" s="52" t="s">
        <v>192</v>
      </c>
      <c r="E55" s="52" t="s">
        <v>198</v>
      </c>
      <c r="F55" s="52" t="s">
        <v>244</v>
      </c>
      <c r="G55" s="53">
        <v>10</v>
      </c>
      <c r="H55" s="53">
        <v>10</v>
      </c>
    </row>
    <row r="56" spans="1:8" ht="26.25" customHeight="1" x14ac:dyDescent="0.25">
      <c r="A56" s="42" t="s">
        <v>129</v>
      </c>
      <c r="B56" s="48" t="s">
        <v>243</v>
      </c>
      <c r="C56" s="48" t="s">
        <v>27</v>
      </c>
      <c r="D56" s="48" t="s">
        <v>130</v>
      </c>
      <c r="E56" s="48"/>
      <c r="F56" s="48"/>
      <c r="G56" s="49">
        <v>10</v>
      </c>
      <c r="H56" s="49">
        <v>10</v>
      </c>
    </row>
    <row r="57" spans="1:8" ht="30" customHeight="1" x14ac:dyDescent="0.25">
      <c r="A57" s="43" t="s">
        <v>126</v>
      </c>
      <c r="B57" s="50" t="s">
        <v>243</v>
      </c>
      <c r="C57" s="50" t="s">
        <v>27</v>
      </c>
      <c r="D57" s="50" t="s">
        <v>130</v>
      </c>
      <c r="E57" s="50" t="s">
        <v>127</v>
      </c>
      <c r="F57" s="50"/>
      <c r="G57" s="51">
        <v>10</v>
      </c>
      <c r="H57" s="51">
        <v>10</v>
      </c>
    </row>
    <row r="58" spans="1:8" ht="39" customHeight="1" x14ac:dyDescent="0.25">
      <c r="A58" s="44" t="s">
        <v>19</v>
      </c>
      <c r="B58" s="52" t="s">
        <v>243</v>
      </c>
      <c r="C58" s="52" t="s">
        <v>27</v>
      </c>
      <c r="D58" s="52" t="s">
        <v>130</v>
      </c>
      <c r="E58" s="52" t="s">
        <v>127</v>
      </c>
      <c r="F58" s="52" t="s">
        <v>244</v>
      </c>
      <c r="G58" s="53">
        <v>10</v>
      </c>
      <c r="H58" s="53">
        <v>10</v>
      </c>
    </row>
    <row r="59" spans="1:8" ht="32.25" customHeight="1" x14ac:dyDescent="0.25">
      <c r="A59" s="42" t="s">
        <v>62</v>
      </c>
      <c r="B59" s="48" t="s">
        <v>243</v>
      </c>
      <c r="C59" s="48" t="s">
        <v>31</v>
      </c>
      <c r="D59" s="48" t="s">
        <v>25</v>
      </c>
      <c r="E59" s="48"/>
      <c r="F59" s="48"/>
      <c r="G59" s="49">
        <v>36726.26</v>
      </c>
      <c r="H59" s="49">
        <v>19488.88</v>
      </c>
    </row>
    <row r="60" spans="1:8" ht="25.5" customHeight="1" x14ac:dyDescent="0.25">
      <c r="A60" s="42" t="s">
        <v>63</v>
      </c>
      <c r="B60" s="48" t="s">
        <v>243</v>
      </c>
      <c r="C60" s="48" t="s">
        <v>31</v>
      </c>
      <c r="D60" s="48" t="s">
        <v>24</v>
      </c>
      <c r="E60" s="48"/>
      <c r="F60" s="48"/>
      <c r="G60" s="49">
        <v>1408.2</v>
      </c>
      <c r="H60" s="49">
        <v>1408.2</v>
      </c>
    </row>
    <row r="61" spans="1:8" ht="33" customHeight="1" x14ac:dyDescent="0.25">
      <c r="A61" s="43" t="s">
        <v>118</v>
      </c>
      <c r="B61" s="50" t="s">
        <v>243</v>
      </c>
      <c r="C61" s="50" t="s">
        <v>31</v>
      </c>
      <c r="D61" s="50" t="s">
        <v>24</v>
      </c>
      <c r="E61" s="50" t="s">
        <v>119</v>
      </c>
      <c r="F61" s="50"/>
      <c r="G61" s="51">
        <v>181.2</v>
      </c>
      <c r="H61" s="51">
        <v>181.2</v>
      </c>
    </row>
    <row r="62" spans="1:8" ht="38.25" customHeight="1" x14ac:dyDescent="0.25">
      <c r="A62" s="44" t="s">
        <v>19</v>
      </c>
      <c r="B62" s="52" t="s">
        <v>243</v>
      </c>
      <c r="C62" s="52" t="s">
        <v>31</v>
      </c>
      <c r="D62" s="52" t="s">
        <v>24</v>
      </c>
      <c r="E62" s="52" t="s">
        <v>119</v>
      </c>
      <c r="F62" s="52" t="s">
        <v>244</v>
      </c>
      <c r="G62" s="53">
        <v>181.2</v>
      </c>
      <c r="H62" s="53">
        <v>181.2</v>
      </c>
    </row>
    <row r="63" spans="1:8" ht="17.25" customHeight="1" x14ac:dyDescent="0.25">
      <c r="A63" s="43" t="s">
        <v>144</v>
      </c>
      <c r="B63" s="50" t="s">
        <v>243</v>
      </c>
      <c r="C63" s="50" t="s">
        <v>31</v>
      </c>
      <c r="D63" s="50" t="s">
        <v>24</v>
      </c>
      <c r="E63" s="50" t="s">
        <v>145</v>
      </c>
      <c r="F63" s="50"/>
      <c r="G63" s="51">
        <v>87</v>
      </c>
      <c r="H63" s="51">
        <v>87</v>
      </c>
    </row>
    <row r="64" spans="1:8" ht="32.25" customHeight="1" x14ac:dyDescent="0.25">
      <c r="A64" s="44" t="s">
        <v>19</v>
      </c>
      <c r="B64" s="52" t="s">
        <v>243</v>
      </c>
      <c r="C64" s="52" t="s">
        <v>31</v>
      </c>
      <c r="D64" s="52" t="s">
        <v>24</v>
      </c>
      <c r="E64" s="52" t="s">
        <v>145</v>
      </c>
      <c r="F64" s="52" t="s">
        <v>244</v>
      </c>
      <c r="G64" s="53">
        <v>87</v>
      </c>
      <c r="H64" s="53">
        <v>87</v>
      </c>
    </row>
    <row r="65" spans="1:8" ht="62.25" customHeight="1" x14ac:dyDescent="0.25">
      <c r="A65" s="43" t="s">
        <v>155</v>
      </c>
      <c r="B65" s="50" t="s">
        <v>243</v>
      </c>
      <c r="C65" s="50" t="s">
        <v>31</v>
      </c>
      <c r="D65" s="50" t="s">
        <v>24</v>
      </c>
      <c r="E65" s="50" t="s">
        <v>156</v>
      </c>
      <c r="F65" s="50"/>
      <c r="G65" s="51">
        <v>1140</v>
      </c>
      <c r="H65" s="51">
        <v>1140</v>
      </c>
    </row>
    <row r="66" spans="1:8" ht="39" customHeight="1" x14ac:dyDescent="0.25">
      <c r="A66" s="44" t="s">
        <v>19</v>
      </c>
      <c r="B66" s="52" t="s">
        <v>243</v>
      </c>
      <c r="C66" s="52" t="s">
        <v>31</v>
      </c>
      <c r="D66" s="52" t="s">
        <v>24</v>
      </c>
      <c r="E66" s="52" t="s">
        <v>156</v>
      </c>
      <c r="F66" s="52" t="s">
        <v>244</v>
      </c>
      <c r="G66" s="53">
        <v>1140</v>
      </c>
      <c r="H66" s="53">
        <v>1140</v>
      </c>
    </row>
    <row r="67" spans="1:8" ht="14.45" customHeight="1" x14ac:dyDescent="0.25">
      <c r="A67" s="42" t="s">
        <v>74</v>
      </c>
      <c r="B67" s="48" t="s">
        <v>243</v>
      </c>
      <c r="C67" s="48" t="s">
        <v>31</v>
      </c>
      <c r="D67" s="48" t="s">
        <v>75</v>
      </c>
      <c r="E67" s="48"/>
      <c r="F67" s="48"/>
      <c r="G67" s="49">
        <v>585</v>
      </c>
      <c r="H67" s="49">
        <v>585</v>
      </c>
    </row>
    <row r="68" spans="1:8" ht="50.25" customHeight="1" x14ac:dyDescent="0.25">
      <c r="A68" s="43" t="s">
        <v>92</v>
      </c>
      <c r="B68" s="50" t="s">
        <v>243</v>
      </c>
      <c r="C68" s="50" t="s">
        <v>31</v>
      </c>
      <c r="D68" s="50" t="s">
        <v>75</v>
      </c>
      <c r="E68" s="50" t="s">
        <v>93</v>
      </c>
      <c r="F68" s="50"/>
      <c r="G68" s="51">
        <v>65</v>
      </c>
      <c r="H68" s="51">
        <v>65</v>
      </c>
    </row>
    <row r="69" spans="1:8" ht="32.25" customHeight="1" x14ac:dyDescent="0.25">
      <c r="A69" s="44" t="s">
        <v>19</v>
      </c>
      <c r="B69" s="52" t="s">
        <v>243</v>
      </c>
      <c r="C69" s="52" t="s">
        <v>31</v>
      </c>
      <c r="D69" s="52" t="s">
        <v>75</v>
      </c>
      <c r="E69" s="52" t="s">
        <v>93</v>
      </c>
      <c r="F69" s="52" t="s">
        <v>244</v>
      </c>
      <c r="G69" s="53">
        <v>65</v>
      </c>
      <c r="H69" s="53">
        <v>65</v>
      </c>
    </row>
    <row r="70" spans="1:8" ht="30.75" customHeight="1" x14ac:dyDescent="0.25">
      <c r="A70" s="43" t="s">
        <v>99</v>
      </c>
      <c r="B70" s="50" t="s">
        <v>243</v>
      </c>
      <c r="C70" s="50" t="s">
        <v>31</v>
      </c>
      <c r="D70" s="50" t="s">
        <v>75</v>
      </c>
      <c r="E70" s="50" t="s">
        <v>100</v>
      </c>
      <c r="F70" s="50"/>
      <c r="G70" s="51">
        <v>500</v>
      </c>
      <c r="H70" s="51">
        <v>500</v>
      </c>
    </row>
    <row r="71" spans="1:8" ht="28.5" customHeight="1" x14ac:dyDescent="0.25">
      <c r="A71" s="44" t="s">
        <v>19</v>
      </c>
      <c r="B71" s="52" t="s">
        <v>243</v>
      </c>
      <c r="C71" s="52" t="s">
        <v>31</v>
      </c>
      <c r="D71" s="52" t="s">
        <v>75</v>
      </c>
      <c r="E71" s="52" t="s">
        <v>100</v>
      </c>
      <c r="F71" s="52" t="s">
        <v>244</v>
      </c>
      <c r="G71" s="53">
        <v>500</v>
      </c>
      <c r="H71" s="53">
        <v>500</v>
      </c>
    </row>
    <row r="72" spans="1:8" ht="29.25" customHeight="1" x14ac:dyDescent="0.25">
      <c r="A72" s="43" t="s">
        <v>101</v>
      </c>
      <c r="B72" s="50" t="s">
        <v>243</v>
      </c>
      <c r="C72" s="50" t="s">
        <v>31</v>
      </c>
      <c r="D72" s="50" t="s">
        <v>75</v>
      </c>
      <c r="E72" s="50" t="s">
        <v>102</v>
      </c>
      <c r="F72" s="50"/>
      <c r="G72" s="51">
        <v>20</v>
      </c>
      <c r="H72" s="51">
        <v>20</v>
      </c>
    </row>
    <row r="73" spans="1:8" ht="29.25" customHeight="1" x14ac:dyDescent="0.25">
      <c r="A73" s="44" t="s">
        <v>19</v>
      </c>
      <c r="B73" s="52" t="s">
        <v>243</v>
      </c>
      <c r="C73" s="52" t="s">
        <v>31</v>
      </c>
      <c r="D73" s="52" t="s">
        <v>75</v>
      </c>
      <c r="E73" s="52" t="s">
        <v>102</v>
      </c>
      <c r="F73" s="52" t="s">
        <v>244</v>
      </c>
      <c r="G73" s="53">
        <v>20</v>
      </c>
      <c r="H73" s="53">
        <v>20</v>
      </c>
    </row>
    <row r="74" spans="1:8" ht="14.45" customHeight="1" x14ac:dyDescent="0.25">
      <c r="A74" s="42" t="s">
        <v>148</v>
      </c>
      <c r="B74" s="48" t="s">
        <v>243</v>
      </c>
      <c r="C74" s="48" t="s">
        <v>31</v>
      </c>
      <c r="D74" s="48" t="s">
        <v>109</v>
      </c>
      <c r="E74" s="48"/>
      <c r="F74" s="48"/>
      <c r="G74" s="49">
        <v>22972.58</v>
      </c>
      <c r="H74" s="49">
        <v>4266</v>
      </c>
    </row>
    <row r="75" spans="1:8" ht="29.25" customHeight="1" x14ac:dyDescent="0.25">
      <c r="A75" s="43" t="s">
        <v>248</v>
      </c>
      <c r="B75" s="50" t="s">
        <v>243</v>
      </c>
      <c r="C75" s="50" t="s">
        <v>31</v>
      </c>
      <c r="D75" s="50" t="s">
        <v>109</v>
      </c>
      <c r="E75" s="50" t="s">
        <v>249</v>
      </c>
      <c r="F75" s="50"/>
      <c r="G75" s="51">
        <v>8757.48</v>
      </c>
      <c r="H75" s="51"/>
    </row>
    <row r="76" spans="1:8" ht="28.5" customHeight="1" x14ac:dyDescent="0.25">
      <c r="A76" s="44" t="s">
        <v>19</v>
      </c>
      <c r="B76" s="52" t="s">
        <v>243</v>
      </c>
      <c r="C76" s="52" t="s">
        <v>31</v>
      </c>
      <c r="D76" s="52" t="s">
        <v>109</v>
      </c>
      <c r="E76" s="52" t="s">
        <v>249</v>
      </c>
      <c r="F76" s="52" t="s">
        <v>244</v>
      </c>
      <c r="G76" s="53">
        <v>8757.48</v>
      </c>
      <c r="H76" s="53"/>
    </row>
    <row r="77" spans="1:8" ht="29.25" customHeight="1" x14ac:dyDescent="0.25">
      <c r="A77" s="43" t="s">
        <v>146</v>
      </c>
      <c r="B77" s="50" t="s">
        <v>243</v>
      </c>
      <c r="C77" s="50" t="s">
        <v>31</v>
      </c>
      <c r="D77" s="50" t="s">
        <v>109</v>
      </c>
      <c r="E77" s="50" t="s">
        <v>147</v>
      </c>
      <c r="F77" s="50"/>
      <c r="G77" s="51">
        <v>3500</v>
      </c>
      <c r="H77" s="51">
        <v>3500</v>
      </c>
    </row>
    <row r="78" spans="1:8" ht="29.25" customHeight="1" x14ac:dyDescent="0.25">
      <c r="A78" s="44" t="s">
        <v>19</v>
      </c>
      <c r="B78" s="52" t="s">
        <v>243</v>
      </c>
      <c r="C78" s="52" t="s">
        <v>31</v>
      </c>
      <c r="D78" s="52" t="s">
        <v>109</v>
      </c>
      <c r="E78" s="52" t="s">
        <v>147</v>
      </c>
      <c r="F78" s="52" t="s">
        <v>244</v>
      </c>
      <c r="G78" s="53">
        <v>3500</v>
      </c>
      <c r="H78" s="53">
        <v>3500</v>
      </c>
    </row>
    <row r="79" spans="1:8" ht="27" customHeight="1" x14ac:dyDescent="0.25">
      <c r="A79" s="43" t="s">
        <v>231</v>
      </c>
      <c r="B79" s="50" t="s">
        <v>243</v>
      </c>
      <c r="C79" s="50" t="s">
        <v>31</v>
      </c>
      <c r="D79" s="50" t="s">
        <v>109</v>
      </c>
      <c r="E79" s="50" t="s">
        <v>232</v>
      </c>
      <c r="F79" s="50"/>
      <c r="G79" s="51">
        <v>350</v>
      </c>
      <c r="H79" s="51"/>
    </row>
    <row r="80" spans="1:8" ht="33" customHeight="1" x14ac:dyDescent="0.25">
      <c r="A80" s="44" t="s">
        <v>19</v>
      </c>
      <c r="B80" s="52" t="s">
        <v>243</v>
      </c>
      <c r="C80" s="52" t="s">
        <v>31</v>
      </c>
      <c r="D80" s="52" t="s">
        <v>109</v>
      </c>
      <c r="E80" s="52" t="s">
        <v>232</v>
      </c>
      <c r="F80" s="52" t="s">
        <v>244</v>
      </c>
      <c r="G80" s="53">
        <v>350</v>
      </c>
      <c r="H80" s="53"/>
    </row>
    <row r="81" spans="1:8" ht="28.5" customHeight="1" x14ac:dyDescent="0.25">
      <c r="A81" s="43" t="s">
        <v>149</v>
      </c>
      <c r="B81" s="50" t="s">
        <v>243</v>
      </c>
      <c r="C81" s="50" t="s">
        <v>31</v>
      </c>
      <c r="D81" s="50" t="s">
        <v>109</v>
      </c>
      <c r="E81" s="50" t="s">
        <v>150</v>
      </c>
      <c r="F81" s="50"/>
      <c r="G81" s="51">
        <v>120</v>
      </c>
      <c r="H81" s="51">
        <v>120</v>
      </c>
    </row>
    <row r="82" spans="1:8" ht="28.5" customHeight="1" x14ac:dyDescent="0.25">
      <c r="A82" s="44" t="s">
        <v>19</v>
      </c>
      <c r="B82" s="52" t="s">
        <v>243</v>
      </c>
      <c r="C82" s="52" t="s">
        <v>31</v>
      </c>
      <c r="D82" s="52" t="s">
        <v>109</v>
      </c>
      <c r="E82" s="52" t="s">
        <v>150</v>
      </c>
      <c r="F82" s="52" t="s">
        <v>244</v>
      </c>
      <c r="G82" s="53">
        <v>120</v>
      </c>
      <c r="H82" s="53">
        <v>120</v>
      </c>
    </row>
    <row r="83" spans="1:8" ht="30.75" customHeight="1" x14ac:dyDescent="0.25">
      <c r="A83" s="43" t="s">
        <v>151</v>
      </c>
      <c r="B83" s="50" t="s">
        <v>243</v>
      </c>
      <c r="C83" s="50" t="s">
        <v>31</v>
      </c>
      <c r="D83" s="50" t="s">
        <v>109</v>
      </c>
      <c r="E83" s="50" t="s">
        <v>152</v>
      </c>
      <c r="F83" s="50"/>
      <c r="G83" s="51">
        <v>48</v>
      </c>
      <c r="H83" s="51">
        <v>46</v>
      </c>
    </row>
    <row r="84" spans="1:8" ht="29.25" customHeight="1" x14ac:dyDescent="0.25">
      <c r="A84" s="44" t="s">
        <v>19</v>
      </c>
      <c r="B84" s="52" t="s">
        <v>243</v>
      </c>
      <c r="C84" s="52" t="s">
        <v>31</v>
      </c>
      <c r="D84" s="52" t="s">
        <v>109</v>
      </c>
      <c r="E84" s="52" t="s">
        <v>152</v>
      </c>
      <c r="F84" s="52" t="s">
        <v>244</v>
      </c>
      <c r="G84" s="53">
        <v>48</v>
      </c>
      <c r="H84" s="53">
        <v>46</v>
      </c>
    </row>
    <row r="85" spans="1:8" ht="32.25" customHeight="1" x14ac:dyDescent="0.25">
      <c r="A85" s="43" t="s">
        <v>153</v>
      </c>
      <c r="B85" s="50" t="s">
        <v>243</v>
      </c>
      <c r="C85" s="50" t="s">
        <v>31</v>
      </c>
      <c r="D85" s="50" t="s">
        <v>109</v>
      </c>
      <c r="E85" s="50" t="s">
        <v>154</v>
      </c>
      <c r="F85" s="50"/>
      <c r="G85" s="51">
        <v>461.51</v>
      </c>
      <c r="H85" s="51">
        <v>600</v>
      </c>
    </row>
    <row r="86" spans="1:8" ht="28.5" customHeight="1" x14ac:dyDescent="0.25">
      <c r="A86" s="44" t="s">
        <v>19</v>
      </c>
      <c r="B86" s="52" t="s">
        <v>243</v>
      </c>
      <c r="C86" s="52" t="s">
        <v>31</v>
      </c>
      <c r="D86" s="52" t="s">
        <v>109</v>
      </c>
      <c r="E86" s="52" t="s">
        <v>154</v>
      </c>
      <c r="F86" s="52" t="s">
        <v>244</v>
      </c>
      <c r="G86" s="53">
        <v>461.51</v>
      </c>
      <c r="H86" s="53">
        <v>600</v>
      </c>
    </row>
    <row r="87" spans="1:8" ht="30.75" customHeight="1" x14ac:dyDescent="0.25">
      <c r="A87" s="43" t="s">
        <v>157</v>
      </c>
      <c r="B87" s="50" t="s">
        <v>243</v>
      </c>
      <c r="C87" s="50" t="s">
        <v>31</v>
      </c>
      <c r="D87" s="50" t="s">
        <v>109</v>
      </c>
      <c r="E87" s="50" t="s">
        <v>158</v>
      </c>
      <c r="F87" s="50"/>
      <c r="G87" s="51">
        <v>80</v>
      </c>
      <c r="H87" s="51"/>
    </row>
    <row r="88" spans="1:8" ht="32.25" customHeight="1" x14ac:dyDescent="0.25">
      <c r="A88" s="44" t="s">
        <v>19</v>
      </c>
      <c r="B88" s="52" t="s">
        <v>243</v>
      </c>
      <c r="C88" s="52" t="s">
        <v>31</v>
      </c>
      <c r="D88" s="52" t="s">
        <v>109</v>
      </c>
      <c r="E88" s="52" t="s">
        <v>158</v>
      </c>
      <c r="F88" s="52" t="s">
        <v>244</v>
      </c>
      <c r="G88" s="53">
        <v>80</v>
      </c>
      <c r="H88" s="53"/>
    </row>
    <row r="89" spans="1:8" ht="31.5" customHeight="1" x14ac:dyDescent="0.25">
      <c r="A89" s="43" t="s">
        <v>233</v>
      </c>
      <c r="B89" s="50" t="s">
        <v>243</v>
      </c>
      <c r="C89" s="50" t="s">
        <v>31</v>
      </c>
      <c r="D89" s="50" t="s">
        <v>109</v>
      </c>
      <c r="E89" s="50" t="s">
        <v>234</v>
      </c>
      <c r="F89" s="50"/>
      <c r="G89" s="51">
        <v>350</v>
      </c>
      <c r="H89" s="51"/>
    </row>
    <row r="90" spans="1:8" ht="30" customHeight="1" x14ac:dyDescent="0.25">
      <c r="A90" s="44" t="s">
        <v>19</v>
      </c>
      <c r="B90" s="52" t="s">
        <v>243</v>
      </c>
      <c r="C90" s="52" t="s">
        <v>31</v>
      </c>
      <c r="D90" s="52" t="s">
        <v>109</v>
      </c>
      <c r="E90" s="52" t="s">
        <v>234</v>
      </c>
      <c r="F90" s="52" t="s">
        <v>244</v>
      </c>
      <c r="G90" s="53">
        <v>350</v>
      </c>
      <c r="H90" s="53"/>
    </row>
    <row r="91" spans="1:8" ht="30" customHeight="1" x14ac:dyDescent="0.25">
      <c r="A91" s="43" t="s">
        <v>159</v>
      </c>
      <c r="B91" s="50" t="s">
        <v>243</v>
      </c>
      <c r="C91" s="50" t="s">
        <v>31</v>
      </c>
      <c r="D91" s="50" t="s">
        <v>109</v>
      </c>
      <c r="E91" s="50" t="s">
        <v>160</v>
      </c>
      <c r="F91" s="50"/>
      <c r="G91" s="51">
        <v>48</v>
      </c>
      <c r="H91" s="51"/>
    </row>
    <row r="92" spans="1:8" ht="32.25" customHeight="1" x14ac:dyDescent="0.25">
      <c r="A92" s="44" t="s">
        <v>19</v>
      </c>
      <c r="B92" s="52" t="s">
        <v>243</v>
      </c>
      <c r="C92" s="52" t="s">
        <v>31</v>
      </c>
      <c r="D92" s="52" t="s">
        <v>109</v>
      </c>
      <c r="E92" s="52" t="s">
        <v>160</v>
      </c>
      <c r="F92" s="52" t="s">
        <v>244</v>
      </c>
      <c r="G92" s="53">
        <v>48</v>
      </c>
      <c r="H92" s="53"/>
    </row>
    <row r="93" spans="1:8" ht="31.5" customHeight="1" x14ac:dyDescent="0.25">
      <c r="A93" s="43" t="s">
        <v>204</v>
      </c>
      <c r="B93" s="50" t="s">
        <v>243</v>
      </c>
      <c r="C93" s="50" t="s">
        <v>31</v>
      </c>
      <c r="D93" s="50" t="s">
        <v>109</v>
      </c>
      <c r="E93" s="50" t="s">
        <v>205</v>
      </c>
      <c r="F93" s="50"/>
      <c r="G93" s="51">
        <v>400</v>
      </c>
      <c r="H93" s="51"/>
    </row>
    <row r="94" spans="1:8" ht="30.75" customHeight="1" x14ac:dyDescent="0.25">
      <c r="A94" s="44" t="s">
        <v>19</v>
      </c>
      <c r="B94" s="52" t="s">
        <v>243</v>
      </c>
      <c r="C94" s="52" t="s">
        <v>31</v>
      </c>
      <c r="D94" s="52" t="s">
        <v>109</v>
      </c>
      <c r="E94" s="52" t="s">
        <v>205</v>
      </c>
      <c r="F94" s="52" t="s">
        <v>244</v>
      </c>
      <c r="G94" s="53">
        <v>400</v>
      </c>
      <c r="H94" s="53"/>
    </row>
    <row r="95" spans="1:8" ht="30.75" customHeight="1" x14ac:dyDescent="0.25">
      <c r="A95" s="43" t="s">
        <v>208</v>
      </c>
      <c r="B95" s="50" t="s">
        <v>243</v>
      </c>
      <c r="C95" s="50" t="s">
        <v>31</v>
      </c>
      <c r="D95" s="50" t="s">
        <v>109</v>
      </c>
      <c r="E95" s="50" t="s">
        <v>209</v>
      </c>
      <c r="F95" s="50"/>
      <c r="G95" s="51">
        <v>8857.59</v>
      </c>
      <c r="H95" s="51"/>
    </row>
    <row r="96" spans="1:8" ht="33.75" customHeight="1" x14ac:dyDescent="0.25">
      <c r="A96" s="44" t="s">
        <v>19</v>
      </c>
      <c r="B96" s="52" t="s">
        <v>243</v>
      </c>
      <c r="C96" s="52" t="s">
        <v>31</v>
      </c>
      <c r="D96" s="52" t="s">
        <v>109</v>
      </c>
      <c r="E96" s="52" t="s">
        <v>209</v>
      </c>
      <c r="F96" s="52" t="s">
        <v>244</v>
      </c>
      <c r="G96" s="53">
        <v>8857.59</v>
      </c>
      <c r="H96" s="53"/>
    </row>
    <row r="97" spans="1:8" ht="32.25" customHeight="1" x14ac:dyDescent="0.25">
      <c r="A97" s="42" t="s">
        <v>143</v>
      </c>
      <c r="B97" s="48" t="s">
        <v>243</v>
      </c>
      <c r="C97" s="48" t="s">
        <v>31</v>
      </c>
      <c r="D97" s="48" t="s">
        <v>31</v>
      </c>
      <c r="E97" s="48"/>
      <c r="F97" s="48"/>
      <c r="G97" s="49">
        <v>11760.48</v>
      </c>
      <c r="H97" s="49">
        <v>13229.68</v>
      </c>
    </row>
    <row r="98" spans="1:8" ht="28.5" customHeight="1" x14ac:dyDescent="0.25">
      <c r="A98" s="43" t="s">
        <v>141</v>
      </c>
      <c r="B98" s="50" t="s">
        <v>243</v>
      </c>
      <c r="C98" s="50" t="s">
        <v>31</v>
      </c>
      <c r="D98" s="50" t="s">
        <v>31</v>
      </c>
      <c r="E98" s="50" t="s">
        <v>142</v>
      </c>
      <c r="F98" s="50"/>
      <c r="G98" s="51">
        <v>11760.48</v>
      </c>
      <c r="H98" s="51">
        <v>13229.68</v>
      </c>
    </row>
    <row r="99" spans="1:8" ht="30" customHeight="1" x14ac:dyDescent="0.25">
      <c r="A99" s="44" t="s">
        <v>43</v>
      </c>
      <c r="B99" s="52" t="s">
        <v>243</v>
      </c>
      <c r="C99" s="52" t="s">
        <v>31</v>
      </c>
      <c r="D99" s="52" t="s">
        <v>31</v>
      </c>
      <c r="E99" s="52" t="s">
        <v>142</v>
      </c>
      <c r="F99" s="52" t="s">
        <v>246</v>
      </c>
      <c r="G99" s="53">
        <v>9783</v>
      </c>
      <c r="H99" s="53">
        <v>9783</v>
      </c>
    </row>
    <row r="100" spans="1:8" ht="29.25" customHeight="1" x14ac:dyDescent="0.25">
      <c r="A100" s="44" t="s">
        <v>19</v>
      </c>
      <c r="B100" s="52" t="s">
        <v>243</v>
      </c>
      <c r="C100" s="52" t="s">
        <v>31</v>
      </c>
      <c r="D100" s="52" t="s">
        <v>31</v>
      </c>
      <c r="E100" s="52" t="s">
        <v>142</v>
      </c>
      <c r="F100" s="52" t="s">
        <v>244</v>
      </c>
      <c r="G100" s="53">
        <v>1972.48</v>
      </c>
      <c r="H100" s="53">
        <v>3441.68</v>
      </c>
    </row>
    <row r="101" spans="1:8" ht="30.75" customHeight="1" x14ac:dyDescent="0.25">
      <c r="A101" s="44" t="s">
        <v>32</v>
      </c>
      <c r="B101" s="52" t="s">
        <v>243</v>
      </c>
      <c r="C101" s="52" t="s">
        <v>31</v>
      </c>
      <c r="D101" s="52" t="s">
        <v>31</v>
      </c>
      <c r="E101" s="52" t="s">
        <v>142</v>
      </c>
      <c r="F101" s="52" t="s">
        <v>245</v>
      </c>
      <c r="G101" s="53">
        <v>5</v>
      </c>
      <c r="H101" s="53">
        <v>5</v>
      </c>
    </row>
    <row r="102" spans="1:8" ht="14.45" customHeight="1" x14ac:dyDescent="0.25">
      <c r="A102" s="42" t="s">
        <v>28</v>
      </c>
      <c r="B102" s="48" t="s">
        <v>243</v>
      </c>
      <c r="C102" s="48" t="s">
        <v>29</v>
      </c>
      <c r="D102" s="48" t="s">
        <v>25</v>
      </c>
      <c r="E102" s="48"/>
      <c r="F102" s="48"/>
      <c r="G102" s="49">
        <v>110</v>
      </c>
      <c r="H102" s="49">
        <v>110</v>
      </c>
    </row>
    <row r="103" spans="1:8" ht="29.25" customHeight="1" x14ac:dyDescent="0.25">
      <c r="A103" s="42" t="s">
        <v>30</v>
      </c>
      <c r="B103" s="48" t="s">
        <v>243</v>
      </c>
      <c r="C103" s="48" t="s">
        <v>29</v>
      </c>
      <c r="D103" s="48" t="s">
        <v>31</v>
      </c>
      <c r="E103" s="48"/>
      <c r="F103" s="48"/>
      <c r="G103" s="49">
        <v>70</v>
      </c>
      <c r="H103" s="49">
        <v>70</v>
      </c>
    </row>
    <row r="104" spans="1:8" ht="31.5" customHeight="1" x14ac:dyDescent="0.25">
      <c r="A104" s="43" t="s">
        <v>12</v>
      </c>
      <c r="B104" s="50" t="s">
        <v>243</v>
      </c>
      <c r="C104" s="50" t="s">
        <v>29</v>
      </c>
      <c r="D104" s="50" t="s">
        <v>31</v>
      </c>
      <c r="E104" s="50" t="s">
        <v>18</v>
      </c>
      <c r="F104" s="50"/>
      <c r="G104" s="51">
        <v>35</v>
      </c>
      <c r="H104" s="51">
        <v>35</v>
      </c>
    </row>
    <row r="105" spans="1:8" ht="33" customHeight="1" x14ac:dyDescent="0.25">
      <c r="A105" s="44" t="s">
        <v>19</v>
      </c>
      <c r="B105" s="52" t="s">
        <v>243</v>
      </c>
      <c r="C105" s="52" t="s">
        <v>29</v>
      </c>
      <c r="D105" s="52" t="s">
        <v>31</v>
      </c>
      <c r="E105" s="52" t="s">
        <v>18</v>
      </c>
      <c r="F105" s="52" t="s">
        <v>244</v>
      </c>
      <c r="G105" s="53">
        <v>35</v>
      </c>
      <c r="H105" s="53">
        <v>35</v>
      </c>
    </row>
    <row r="106" spans="1:8" ht="30" customHeight="1" x14ac:dyDescent="0.25">
      <c r="A106" s="43" t="s">
        <v>141</v>
      </c>
      <c r="B106" s="50" t="s">
        <v>243</v>
      </c>
      <c r="C106" s="50" t="s">
        <v>29</v>
      </c>
      <c r="D106" s="50" t="s">
        <v>31</v>
      </c>
      <c r="E106" s="50" t="s">
        <v>142</v>
      </c>
      <c r="F106" s="50"/>
      <c r="G106" s="51">
        <v>15</v>
      </c>
      <c r="H106" s="51">
        <v>15</v>
      </c>
    </row>
    <row r="107" spans="1:8" ht="30" customHeight="1" x14ac:dyDescent="0.25">
      <c r="A107" s="44" t="s">
        <v>19</v>
      </c>
      <c r="B107" s="52" t="s">
        <v>243</v>
      </c>
      <c r="C107" s="52" t="s">
        <v>29</v>
      </c>
      <c r="D107" s="52" t="s">
        <v>31</v>
      </c>
      <c r="E107" s="52" t="s">
        <v>142</v>
      </c>
      <c r="F107" s="52" t="s">
        <v>244</v>
      </c>
      <c r="G107" s="53">
        <v>15</v>
      </c>
      <c r="H107" s="53">
        <v>15</v>
      </c>
    </row>
    <row r="108" spans="1:8" ht="29.25" customHeight="1" x14ac:dyDescent="0.25">
      <c r="A108" s="43" t="s">
        <v>167</v>
      </c>
      <c r="B108" s="50" t="s">
        <v>243</v>
      </c>
      <c r="C108" s="50" t="s">
        <v>29</v>
      </c>
      <c r="D108" s="50" t="s">
        <v>31</v>
      </c>
      <c r="E108" s="50" t="s">
        <v>168</v>
      </c>
      <c r="F108" s="50"/>
      <c r="G108" s="51">
        <v>20</v>
      </c>
      <c r="H108" s="51">
        <v>20</v>
      </c>
    </row>
    <row r="109" spans="1:8" ht="31.5" customHeight="1" x14ac:dyDescent="0.25">
      <c r="A109" s="44" t="s">
        <v>19</v>
      </c>
      <c r="B109" s="52" t="s">
        <v>243</v>
      </c>
      <c r="C109" s="52" t="s">
        <v>29</v>
      </c>
      <c r="D109" s="52" t="s">
        <v>31</v>
      </c>
      <c r="E109" s="52" t="s">
        <v>168</v>
      </c>
      <c r="F109" s="52" t="s">
        <v>244</v>
      </c>
      <c r="G109" s="53">
        <v>20</v>
      </c>
      <c r="H109" s="53">
        <v>20</v>
      </c>
    </row>
    <row r="110" spans="1:8" ht="14.45" customHeight="1" x14ac:dyDescent="0.25">
      <c r="A110" s="42" t="s">
        <v>186</v>
      </c>
      <c r="B110" s="48" t="s">
        <v>243</v>
      </c>
      <c r="C110" s="48" t="s">
        <v>29</v>
      </c>
      <c r="D110" s="48" t="s">
        <v>29</v>
      </c>
      <c r="E110" s="48"/>
      <c r="F110" s="48"/>
      <c r="G110" s="49">
        <v>40</v>
      </c>
      <c r="H110" s="49">
        <v>40</v>
      </c>
    </row>
    <row r="111" spans="1:8" ht="43.5" customHeight="1" x14ac:dyDescent="0.25">
      <c r="A111" s="43" t="s">
        <v>184</v>
      </c>
      <c r="B111" s="50" t="s">
        <v>243</v>
      </c>
      <c r="C111" s="50" t="s">
        <v>29</v>
      </c>
      <c r="D111" s="50" t="s">
        <v>29</v>
      </c>
      <c r="E111" s="50" t="s">
        <v>185</v>
      </c>
      <c r="F111" s="50"/>
      <c r="G111" s="51">
        <v>40</v>
      </c>
      <c r="H111" s="51">
        <v>40</v>
      </c>
    </row>
    <row r="112" spans="1:8" ht="29.25" customHeight="1" x14ac:dyDescent="0.25">
      <c r="A112" s="44" t="s">
        <v>19</v>
      </c>
      <c r="B112" s="52" t="s">
        <v>243</v>
      </c>
      <c r="C112" s="52" t="s">
        <v>29</v>
      </c>
      <c r="D112" s="52" t="s">
        <v>29</v>
      </c>
      <c r="E112" s="52" t="s">
        <v>185</v>
      </c>
      <c r="F112" s="52" t="s">
        <v>244</v>
      </c>
      <c r="G112" s="53">
        <v>40</v>
      </c>
      <c r="H112" s="53">
        <v>40</v>
      </c>
    </row>
    <row r="113" spans="1:8" ht="14.45" customHeight="1" x14ac:dyDescent="0.25">
      <c r="A113" s="42" t="s">
        <v>169</v>
      </c>
      <c r="B113" s="48" t="s">
        <v>243</v>
      </c>
      <c r="C113" s="48" t="s">
        <v>170</v>
      </c>
      <c r="D113" s="48" t="s">
        <v>25</v>
      </c>
      <c r="E113" s="48"/>
      <c r="F113" s="48"/>
      <c r="G113" s="49">
        <v>10444.799999999999</v>
      </c>
      <c r="H113" s="49">
        <v>10793.2</v>
      </c>
    </row>
    <row r="114" spans="1:8" ht="14.45" customHeight="1" x14ac:dyDescent="0.25">
      <c r="A114" s="42" t="s">
        <v>171</v>
      </c>
      <c r="B114" s="48" t="s">
        <v>243</v>
      </c>
      <c r="C114" s="48" t="s">
        <v>170</v>
      </c>
      <c r="D114" s="48" t="s">
        <v>24</v>
      </c>
      <c r="E114" s="48"/>
      <c r="F114" s="48"/>
      <c r="G114" s="49">
        <v>10444.799999999999</v>
      </c>
      <c r="H114" s="49">
        <v>10793.2</v>
      </c>
    </row>
    <row r="115" spans="1:8" ht="30.75" customHeight="1" x14ac:dyDescent="0.25">
      <c r="A115" s="43" t="s">
        <v>167</v>
      </c>
      <c r="B115" s="50" t="s">
        <v>243</v>
      </c>
      <c r="C115" s="50" t="s">
        <v>170</v>
      </c>
      <c r="D115" s="50" t="s">
        <v>24</v>
      </c>
      <c r="E115" s="50" t="s">
        <v>168</v>
      </c>
      <c r="F115" s="50"/>
      <c r="G115" s="51">
        <v>4335.3</v>
      </c>
      <c r="H115" s="51">
        <v>4521.3999999999996</v>
      </c>
    </row>
    <row r="116" spans="1:8" ht="86.25" customHeight="1" x14ac:dyDescent="0.25">
      <c r="A116" s="44" t="s">
        <v>43</v>
      </c>
      <c r="B116" s="52" t="s">
        <v>243</v>
      </c>
      <c r="C116" s="52" t="s">
        <v>170</v>
      </c>
      <c r="D116" s="52" t="s">
        <v>24</v>
      </c>
      <c r="E116" s="52" t="s">
        <v>168</v>
      </c>
      <c r="F116" s="52" t="s">
        <v>246</v>
      </c>
      <c r="G116" s="53">
        <v>3211.8</v>
      </c>
      <c r="H116" s="53">
        <v>3397.9</v>
      </c>
    </row>
    <row r="117" spans="1:8" ht="45.75" customHeight="1" x14ac:dyDescent="0.25">
      <c r="A117" s="44" t="s">
        <v>19</v>
      </c>
      <c r="B117" s="52" t="s">
        <v>243</v>
      </c>
      <c r="C117" s="52" t="s">
        <v>170</v>
      </c>
      <c r="D117" s="52" t="s">
        <v>24</v>
      </c>
      <c r="E117" s="52" t="s">
        <v>168</v>
      </c>
      <c r="F117" s="52" t="s">
        <v>244</v>
      </c>
      <c r="G117" s="53">
        <v>1080.5</v>
      </c>
      <c r="H117" s="53">
        <v>1080.5</v>
      </c>
    </row>
    <row r="118" spans="1:8" ht="23.25" customHeight="1" x14ac:dyDescent="0.25">
      <c r="A118" s="44" t="s">
        <v>32</v>
      </c>
      <c r="B118" s="52" t="s">
        <v>243</v>
      </c>
      <c r="C118" s="52" t="s">
        <v>170</v>
      </c>
      <c r="D118" s="52" t="s">
        <v>24</v>
      </c>
      <c r="E118" s="52" t="s">
        <v>168</v>
      </c>
      <c r="F118" s="52" t="s">
        <v>245</v>
      </c>
      <c r="G118" s="53">
        <v>43</v>
      </c>
      <c r="H118" s="53">
        <v>43</v>
      </c>
    </row>
    <row r="119" spans="1:8" ht="25.5" customHeight="1" x14ac:dyDescent="0.25">
      <c r="A119" s="43" t="s">
        <v>172</v>
      </c>
      <c r="B119" s="50" t="s">
        <v>243</v>
      </c>
      <c r="C119" s="50" t="s">
        <v>170</v>
      </c>
      <c r="D119" s="50" t="s">
        <v>24</v>
      </c>
      <c r="E119" s="50" t="s">
        <v>173</v>
      </c>
      <c r="F119" s="50"/>
      <c r="G119" s="51">
        <v>1631.5</v>
      </c>
      <c r="H119" s="51">
        <v>1793.8</v>
      </c>
    </row>
    <row r="120" spans="1:8" ht="87" customHeight="1" x14ac:dyDescent="0.25">
      <c r="A120" s="44" t="s">
        <v>43</v>
      </c>
      <c r="B120" s="52" t="s">
        <v>243</v>
      </c>
      <c r="C120" s="52" t="s">
        <v>170</v>
      </c>
      <c r="D120" s="52" t="s">
        <v>24</v>
      </c>
      <c r="E120" s="52" t="s">
        <v>173</v>
      </c>
      <c r="F120" s="52" t="s">
        <v>246</v>
      </c>
      <c r="G120" s="53">
        <v>941</v>
      </c>
      <c r="H120" s="53">
        <v>1003.3</v>
      </c>
    </row>
    <row r="121" spans="1:8" ht="38.25" customHeight="1" x14ac:dyDescent="0.25">
      <c r="A121" s="44" t="s">
        <v>19</v>
      </c>
      <c r="B121" s="52" t="s">
        <v>243</v>
      </c>
      <c r="C121" s="52" t="s">
        <v>170</v>
      </c>
      <c r="D121" s="52" t="s">
        <v>24</v>
      </c>
      <c r="E121" s="52" t="s">
        <v>173</v>
      </c>
      <c r="F121" s="52" t="s">
        <v>244</v>
      </c>
      <c r="G121" s="53">
        <v>690.5</v>
      </c>
      <c r="H121" s="53">
        <v>790.5</v>
      </c>
    </row>
    <row r="122" spans="1:8" ht="33.75" customHeight="1" x14ac:dyDescent="0.25">
      <c r="A122" s="43" t="s">
        <v>174</v>
      </c>
      <c r="B122" s="50" t="s">
        <v>243</v>
      </c>
      <c r="C122" s="50" t="s">
        <v>170</v>
      </c>
      <c r="D122" s="50" t="s">
        <v>24</v>
      </c>
      <c r="E122" s="50" t="s">
        <v>175</v>
      </c>
      <c r="F122" s="50"/>
      <c r="G122" s="51">
        <v>350</v>
      </c>
      <c r="H122" s="51">
        <v>350</v>
      </c>
    </row>
    <row r="123" spans="1:8" ht="36.75" customHeight="1" x14ac:dyDescent="0.25">
      <c r="A123" s="44" t="s">
        <v>19</v>
      </c>
      <c r="B123" s="52" t="s">
        <v>243</v>
      </c>
      <c r="C123" s="52" t="s">
        <v>170</v>
      </c>
      <c r="D123" s="52" t="s">
        <v>24</v>
      </c>
      <c r="E123" s="52" t="s">
        <v>175</v>
      </c>
      <c r="F123" s="52" t="s">
        <v>244</v>
      </c>
      <c r="G123" s="53">
        <v>350</v>
      </c>
      <c r="H123" s="53">
        <v>350</v>
      </c>
    </row>
    <row r="124" spans="1:8" ht="116.25" customHeight="1" x14ac:dyDescent="0.25">
      <c r="A124" s="45" t="s">
        <v>176</v>
      </c>
      <c r="B124" s="50" t="s">
        <v>243</v>
      </c>
      <c r="C124" s="50" t="s">
        <v>170</v>
      </c>
      <c r="D124" s="50" t="s">
        <v>24</v>
      </c>
      <c r="E124" s="50" t="s">
        <v>177</v>
      </c>
      <c r="F124" s="50"/>
      <c r="G124" s="51">
        <v>4128</v>
      </c>
      <c r="H124" s="51">
        <v>4128</v>
      </c>
    </row>
    <row r="125" spans="1:8" ht="80.25" customHeight="1" x14ac:dyDescent="0.25">
      <c r="A125" s="44" t="s">
        <v>43</v>
      </c>
      <c r="B125" s="52" t="s">
        <v>243</v>
      </c>
      <c r="C125" s="52" t="s">
        <v>170</v>
      </c>
      <c r="D125" s="52" t="s">
        <v>24</v>
      </c>
      <c r="E125" s="52" t="s">
        <v>177</v>
      </c>
      <c r="F125" s="52" t="s">
        <v>246</v>
      </c>
      <c r="G125" s="53">
        <v>4128</v>
      </c>
      <c r="H125" s="53">
        <v>4128</v>
      </c>
    </row>
    <row r="126" spans="1:8" ht="14.45" customHeight="1" x14ac:dyDescent="0.25">
      <c r="A126" s="42" t="s">
        <v>96</v>
      </c>
      <c r="B126" s="48" t="s">
        <v>243</v>
      </c>
      <c r="C126" s="48" t="s">
        <v>97</v>
      </c>
      <c r="D126" s="48" t="s">
        <v>25</v>
      </c>
      <c r="E126" s="48"/>
      <c r="F126" s="48"/>
      <c r="G126" s="49">
        <v>531</v>
      </c>
      <c r="H126" s="49">
        <v>552</v>
      </c>
    </row>
    <row r="127" spans="1:8" ht="14.45" customHeight="1" x14ac:dyDescent="0.25">
      <c r="A127" s="42" t="s">
        <v>98</v>
      </c>
      <c r="B127" s="48" t="s">
        <v>243</v>
      </c>
      <c r="C127" s="48" t="s">
        <v>97</v>
      </c>
      <c r="D127" s="48" t="s">
        <v>24</v>
      </c>
      <c r="E127" s="48"/>
      <c r="F127" s="48"/>
      <c r="G127" s="49">
        <v>531</v>
      </c>
      <c r="H127" s="49">
        <v>552</v>
      </c>
    </row>
    <row r="128" spans="1:8" ht="34.5" customHeight="1" x14ac:dyDescent="0.25">
      <c r="A128" s="43" t="s">
        <v>94</v>
      </c>
      <c r="B128" s="50" t="s">
        <v>243</v>
      </c>
      <c r="C128" s="50" t="s">
        <v>97</v>
      </c>
      <c r="D128" s="50" t="s">
        <v>24</v>
      </c>
      <c r="E128" s="50" t="s">
        <v>95</v>
      </c>
      <c r="F128" s="50"/>
      <c r="G128" s="51">
        <v>531</v>
      </c>
      <c r="H128" s="51">
        <v>552</v>
      </c>
    </row>
    <row r="129" spans="1:8" ht="41.25" customHeight="1" x14ac:dyDescent="0.25">
      <c r="A129" s="44" t="s">
        <v>90</v>
      </c>
      <c r="B129" s="52" t="s">
        <v>243</v>
      </c>
      <c r="C129" s="52" t="s">
        <v>97</v>
      </c>
      <c r="D129" s="52" t="s">
        <v>24</v>
      </c>
      <c r="E129" s="52" t="s">
        <v>95</v>
      </c>
      <c r="F129" s="52" t="s">
        <v>247</v>
      </c>
      <c r="G129" s="53">
        <v>531</v>
      </c>
      <c r="H129" s="53">
        <v>552</v>
      </c>
    </row>
    <row r="130" spans="1:8" ht="14.45" customHeight="1" x14ac:dyDescent="0.25">
      <c r="A130" s="42" t="s">
        <v>182</v>
      </c>
      <c r="B130" s="48" t="s">
        <v>243</v>
      </c>
      <c r="C130" s="48" t="s">
        <v>83</v>
      </c>
      <c r="D130" s="48" t="s">
        <v>25</v>
      </c>
      <c r="E130" s="48"/>
      <c r="F130" s="48"/>
      <c r="G130" s="49">
        <v>80</v>
      </c>
      <c r="H130" s="49">
        <v>80</v>
      </c>
    </row>
    <row r="131" spans="1:8" ht="14.45" customHeight="1" x14ac:dyDescent="0.25">
      <c r="A131" s="42" t="s">
        <v>183</v>
      </c>
      <c r="B131" s="48" t="s">
        <v>243</v>
      </c>
      <c r="C131" s="48" t="s">
        <v>83</v>
      </c>
      <c r="D131" s="48" t="s">
        <v>75</v>
      </c>
      <c r="E131" s="48"/>
      <c r="F131" s="48"/>
      <c r="G131" s="49">
        <v>80</v>
      </c>
      <c r="H131" s="49">
        <v>80</v>
      </c>
    </row>
    <row r="132" spans="1:8" ht="39.75" customHeight="1" x14ac:dyDescent="0.25">
      <c r="A132" s="43" t="s">
        <v>180</v>
      </c>
      <c r="B132" s="50" t="s">
        <v>243</v>
      </c>
      <c r="C132" s="50" t="s">
        <v>83</v>
      </c>
      <c r="D132" s="50" t="s">
        <v>75</v>
      </c>
      <c r="E132" s="50" t="s">
        <v>181</v>
      </c>
      <c r="F132" s="50"/>
      <c r="G132" s="51">
        <v>80</v>
      </c>
      <c r="H132" s="51">
        <v>80</v>
      </c>
    </row>
    <row r="133" spans="1:8" ht="28.5" customHeight="1" x14ac:dyDescent="0.25">
      <c r="A133" s="44" t="s">
        <v>19</v>
      </c>
      <c r="B133" s="52" t="s">
        <v>243</v>
      </c>
      <c r="C133" s="52" t="s">
        <v>83</v>
      </c>
      <c r="D133" s="52" t="s">
        <v>75</v>
      </c>
      <c r="E133" s="52" t="s">
        <v>181</v>
      </c>
      <c r="F133" s="52" t="s">
        <v>244</v>
      </c>
      <c r="G133" s="53">
        <v>80</v>
      </c>
      <c r="H133" s="53">
        <v>80</v>
      </c>
    </row>
    <row r="134" spans="1:8" ht="14.45" customHeight="1" x14ac:dyDescent="0.25">
      <c r="A134" s="42" t="s">
        <v>9</v>
      </c>
      <c r="B134" s="48"/>
      <c r="C134" s="48"/>
      <c r="D134" s="48"/>
      <c r="E134" s="48"/>
      <c r="F134" s="48"/>
      <c r="G134" s="49">
        <v>66548.63</v>
      </c>
      <c r="H134" s="49">
        <v>49957.34</v>
      </c>
    </row>
  </sheetData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pageMargins left="1.17" right="0.39" top="0.78" bottom="0.78" header="0" footer="0"/>
  <pageSetup paperSize="9" scale="1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1-й год</vt:lpstr>
      <vt:lpstr>2-й и 3-й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rep:2.54.0.329</dc:description>
  <cp:lastModifiedBy>GlBuh</cp:lastModifiedBy>
  <cp:lastPrinted>2024-03-27T13:52:24Z</cp:lastPrinted>
  <dcterms:created xsi:type="dcterms:W3CDTF">2021-11-23T07:41:40Z</dcterms:created>
  <dcterms:modified xsi:type="dcterms:W3CDTF">2024-04-25T12:29:34Z</dcterms:modified>
</cp:coreProperties>
</file>