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115" windowHeight="57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<sst xmlns="http://schemas.openxmlformats.org/spreadsheetml/2006/main" count="194" uniqueCount="166">
  <si>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</si>
  <si>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</si>
  <si>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</si>
  <si>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</si>
  <si>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</si>
  <si>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</si>
  <si>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</si>
  <si>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</si>
  <si>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</si>
  <si>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</si>
  <si>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</si>
  <si>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</si>
  <si>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</si>
  <si>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</si>
  <si>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</si>
  <si>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</si>
  <si>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</si>
  <si>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</si>
  <si>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</si>
  <si>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</si>
  <si>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</si>
  <si>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</si>
  <si>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</si>
  <si>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</si>
  <si>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</si>
  <si>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</si>
  <si>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</si>
  <si>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</si>
  <si>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</si>
  <si>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</si>
  <si>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</si>
  <si>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</si>
  <si>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</si>
  <si>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</si>
  <si>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</si>
  <si>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</si>
  <si>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</si>
  <si>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</si>
  <si>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</si>
  <si>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</si>
  <si>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</si>
  <si>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</si>
  <si>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</si>
  <si>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</si>
  <si>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</si>
  <si>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</si>
  <si>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</si>
  <si>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</si>
  <si>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</si>
  <si>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</si>
  <si>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</si>
  <si>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</si>
  <si>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</si>
  <si>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</si>
  <si>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</si>
  <si>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</si>
  <si>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</si>
  <si>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</si>
  <si>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</si>
  <si>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</si>
  <si>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</si>
  <si>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</si>
  <si>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</si>
  <si>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</si>
  <si>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</si>
  <si>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</si>
  <si>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</si>
  <si>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</si>
  <si>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</si>
  <si>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</si>
  <si>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</si>
  <si>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</si>
  <si>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</si>
  <si>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</si>
  <si>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</si>
  <si>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</si>
  <si>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</si>
  <si>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</si>
  <si>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</si>
  <si>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</si>
  <si>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</si>
  <si>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</si>
  <si>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</si>
  <si>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</si>
  <si>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</si>
  <si>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</si>
  <si>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</si>
  <si>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</si>
  <si>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</si>
  <si>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</si>
  <si>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</si>
  <si>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</si>
  <si>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</si>
  <si>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</si>
  <si>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</si>
  <si>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</si>
  <si>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</si>
  <si>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</si>
  <si>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</si>
  <si>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</si>
  <si>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</si>
  <si>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</si>
  <si>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</si>
  <si>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</si>
  <si>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</si>
  <si>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</si>
  <si>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</si>
  <si>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</si>
  <si>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</si>
  <si>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</si>
  <si>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</si>
  <si>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</si>
  <si>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</si>
  <si>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</si>
  <si>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</si>
  <si>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</si>
  <si>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</si>
  <si>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</si>
  <si>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</si>
  <si>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</si>
  <si>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</si>
  <si>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</si>
  <si>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</si>
  <si>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</si>
  <si>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</si>
  <si>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</si>
  <si>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</si>
  <si>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</si>
  <si>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</si>
  <si>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</si>
  <si>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</si>
  <si>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</si>
  <si>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</si>
  <si>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</si>
  <si>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</si>
  <si>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</si>
  <si>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</si>
  <si>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</si>
  <si>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</si>
  <si>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</si>
  <si>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</si>
  <si>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</si>
  <si>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</si>
  <si>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</si>
  <si>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</si>
  <si>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</si>
  <si>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</si>
  <si>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</si>
  <si>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</si>
  <si>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</si>
  <si>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</si>
  <si>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</si>
  <si>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</si>
  <si>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</si>
  <si>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</si>
  <si>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</si>
  <si>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</si>
  <si>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</si>
  <si>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</si>
  <si>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</si>
  <si>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</si>
  <si>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</si>
  <si>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Елизаветинское сельское поселение</t>
  </si>
  <si>
    <t>№  от  декабря  2016 г.</t>
  </si>
  <si>
    <t xml:space="preserve">Распределение бюджетных ассигнований по разделам и подразделам, классификации расходов бюджета муниципального образования  Елизаветинское сельское поселение Гатчинского муниципального района на 2017 год </t>
  </si>
  <si>
    <t>Бюджет  2017 год, тыс.руб.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</si>
</sst>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3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4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22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24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25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25" borderId="10" xfId="0" applyNumberFormat="1" applyFont="1" applyFill="1" applyBorder="1" applyAlignment="1">
      <alignment horizontal="center" wrapText="1"/>
    </xf>
    <xf numFmtId="2" fontId="13" fillId="25" borderId="12" xfId="0" applyNumberFormat="1" applyFont="1" applyFill="1" applyBorder="1" applyAlignment="1">
      <alignment horizontal="center" wrapText="1"/>
    </xf>
    <xf numFmtId="2" fontId="6" fillId="24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tabSelected="1" zoomScalePageLayoutView="0" workbookViewId="0" topLeftCell="A33">
      <selection activeCell="Z50" sqref="Z50"/>
    </sheetView>
  </sheetViews>
  <sheetFormatPr defaultColWidth="9.00390625" defaultRowHeight="12.75"/>
  <cols>
    <col min="1" max="1" width="65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4" t="s">
        <v>124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8" t="s">
        <v>116</v>
      </c>
      <c r="T1" s="38" t="s">
        <v>116</v>
      </c>
      <c r="U1" s="39"/>
    </row>
    <row r="2" spans="1:21" ht="12.75">
      <c r="A2" s="2"/>
      <c r="B2" s="115" t="s">
        <v>133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8" t="s">
        <v>117</v>
      </c>
      <c r="T2" s="38" t="s">
        <v>117</v>
      </c>
      <c r="U2" s="39"/>
    </row>
    <row r="3" spans="1:21" ht="12.75">
      <c r="A3" s="2"/>
      <c r="B3" s="115" t="s">
        <v>162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8" t="s">
        <v>118</v>
      </c>
      <c r="T3" s="38" t="s">
        <v>118</v>
      </c>
      <c r="U3" s="39"/>
    </row>
    <row r="4" spans="1:21" ht="15" customHeight="1">
      <c r="A4" s="2"/>
      <c r="B4" s="115" t="s">
        <v>163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8" t="s">
        <v>119</v>
      </c>
      <c r="T4" s="38" t="s">
        <v>119</v>
      </c>
      <c r="U4" s="39"/>
    </row>
    <row r="5" spans="1:21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22"/>
      <c r="T5" s="22"/>
      <c r="U5" s="39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39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39"/>
    </row>
    <row r="8" spans="1:22" ht="52.5" customHeight="1" thickBot="1">
      <c r="A8" s="113" t="s">
        <v>164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126</v>
      </c>
      <c r="P10" s="89" t="s">
        <v>138</v>
      </c>
      <c r="Q10" s="93" t="s">
        <v>147</v>
      </c>
      <c r="R10" s="89" t="s">
        <v>165</v>
      </c>
      <c r="S10" s="91" t="s">
        <v>7</v>
      </c>
      <c r="T10" s="96" t="s">
        <v>8</v>
      </c>
      <c r="U10" s="98" t="s">
        <v>9</v>
      </c>
      <c r="V10" s="108" t="s">
        <v>137</v>
      </c>
      <c r="W10" s="87" t="s">
        <v>10</v>
      </c>
    </row>
    <row r="11" spans="1:23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0"/>
      <c r="Q11" s="94"/>
      <c r="R11" s="90"/>
      <c r="S11" s="92"/>
      <c r="T11" s="97"/>
      <c r="U11" s="99"/>
      <c r="V11" s="109"/>
      <c r="W11" s="88"/>
    </row>
    <row r="12" spans="1:23" ht="12.75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0"/>
      <c r="Q12" s="95"/>
      <c r="R12" s="90"/>
      <c r="S12" s="92"/>
      <c r="T12" s="97"/>
      <c r="U12" s="100"/>
      <c r="V12" s="109"/>
      <c r="W12" s="88"/>
    </row>
    <row r="13" spans="1:23" ht="0.75" customHeight="1" hidden="1">
      <c r="A13" s="111"/>
      <c r="B13" s="104"/>
      <c r="C13" s="104"/>
      <c r="D13" s="104"/>
      <c r="E13" s="104"/>
      <c r="F13" s="104"/>
      <c r="G13" s="41"/>
      <c r="H13" s="41"/>
      <c r="I13" s="41"/>
      <c r="J13" s="41"/>
      <c r="K13" s="41"/>
      <c r="L13" s="41"/>
      <c r="M13" s="41"/>
      <c r="N13" s="41"/>
      <c r="O13" s="104"/>
      <c r="P13" s="40"/>
      <c r="Q13" s="75"/>
      <c r="R13" s="40"/>
      <c r="S13" s="43"/>
      <c r="T13" s="44"/>
      <c r="U13" s="45"/>
      <c r="V13" s="109"/>
      <c r="W13" s="4"/>
    </row>
    <row r="14" spans="1:23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148</v>
      </c>
      <c r="R14" s="81">
        <v>11470.38</v>
      </c>
      <c r="S14" s="51">
        <f>J14/G14*100</f>
        <v>111.5333925845163</v>
      </c>
      <c r="T14" s="52">
        <f>L14/G14*100</f>
        <v>103.4406765653839</v>
      </c>
      <c r="U14" s="53" t="e">
        <f>L14/L91*100</f>
        <v>#REF!</v>
      </c>
      <c r="V14" s="49">
        <f>SUM(V15:V21)</f>
        <v>46169.5</v>
      </c>
      <c r="W14" s="5">
        <f>L14/V14*100</f>
        <v>154.52842244338797</v>
      </c>
    </row>
    <row r="15" spans="1:23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51">
        <f aca="true" t="shared" si="2" ref="S15:S75">J15/G15*100</f>
        <v>123.24966974900924</v>
      </c>
      <c r="T15" s="52">
        <f aca="true" t="shared" si="3" ref="T15:T75">L15/G15*100</f>
        <v>110.03963011889036</v>
      </c>
      <c r="U15" s="53"/>
      <c r="V15" s="59">
        <v>466.6</v>
      </c>
      <c r="W15" s="5">
        <f aca="true" t="shared" si="4" ref="W15:W75">L15/V15*100</f>
        <v>178.52550364337762</v>
      </c>
    </row>
    <row r="16" spans="1:23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149</v>
      </c>
      <c r="R16" s="83">
        <v>9487.9</v>
      </c>
      <c r="S16" s="51">
        <f t="shared" si="2"/>
        <v>102.26531817413466</v>
      </c>
      <c r="T16" s="52">
        <f t="shared" si="3"/>
        <v>99.00751008186232</v>
      </c>
      <c r="U16" s="61"/>
      <c r="V16" s="57">
        <v>26630.9</v>
      </c>
      <c r="W16" s="5">
        <f t="shared" si="4"/>
        <v>169.35214356255327</v>
      </c>
    </row>
    <row r="17" spans="1:23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51"/>
      <c r="T17" s="52"/>
      <c r="U17" s="61"/>
      <c r="V17" s="57" t="s">
        <v>22</v>
      </c>
      <c r="W17" s="5"/>
    </row>
    <row r="18" spans="1:23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51">
        <f t="shared" si="2"/>
        <v>136.36266438575856</v>
      </c>
      <c r="T18" s="52">
        <f t="shared" si="3"/>
        <v>106.71442317972844</v>
      </c>
      <c r="U18" s="61"/>
      <c r="V18" s="57">
        <v>6499.6</v>
      </c>
      <c r="W18" s="5">
        <f t="shared" si="4"/>
        <v>153.56329620284325</v>
      </c>
    </row>
    <row r="19" spans="1:23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51">
        <f t="shared" si="2"/>
        <v>0</v>
      </c>
      <c r="T19" s="52">
        <f t="shared" si="3"/>
        <v>0</v>
      </c>
      <c r="U19" s="61"/>
      <c r="V19" s="57"/>
      <c r="W19" s="5"/>
    </row>
    <row r="20" spans="1:23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141</v>
      </c>
      <c r="P20" s="58"/>
      <c r="Q20" s="77"/>
      <c r="R20" s="83">
        <v>10</v>
      </c>
      <c r="S20" s="51"/>
      <c r="T20" s="52"/>
      <c r="U20" s="61"/>
      <c r="V20" s="57"/>
      <c r="W20" s="5"/>
    </row>
    <row r="21" spans="1:23" ht="27" customHeight="1">
      <c r="A21" s="60" t="s">
        <v>125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142</v>
      </c>
      <c r="P21" s="58">
        <v>511</v>
      </c>
      <c r="Q21" s="77" t="s">
        <v>150</v>
      </c>
      <c r="R21" s="83">
        <v>1972.48</v>
      </c>
      <c r="S21" s="51">
        <f t="shared" si="2"/>
        <v>143.95840896126123</v>
      </c>
      <c r="T21" s="52">
        <f t="shared" si="3"/>
        <v>133.37309201541947</v>
      </c>
      <c r="U21" s="61"/>
      <c r="V21" s="57">
        <f>SUM(V22:V32)</f>
        <v>12572.400000000001</v>
      </c>
      <c r="W21" s="5">
        <f t="shared" si="4"/>
        <v>122.73710667812033</v>
      </c>
    </row>
    <row r="22" spans="1:23" ht="18.75" customHeight="1" hidden="1">
      <c r="A22" s="46" t="s">
        <v>143</v>
      </c>
      <c r="B22" s="47" t="s">
        <v>145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151</v>
      </c>
      <c r="R22" s="84"/>
      <c r="S22" s="51">
        <f t="shared" si="2"/>
        <v>124.86421080935735</v>
      </c>
      <c r="T22" s="52">
        <f t="shared" si="3"/>
        <v>109.6531325625168</v>
      </c>
      <c r="U22" s="61"/>
      <c r="V22" s="57">
        <v>2007.6</v>
      </c>
      <c r="W22" s="5">
        <f t="shared" si="4"/>
        <v>203.1281131699542</v>
      </c>
    </row>
    <row r="23" spans="1:23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51">
        <f t="shared" si="2"/>
        <v>137.33333333333334</v>
      </c>
      <c r="T23" s="52">
        <f t="shared" si="3"/>
        <v>100</v>
      </c>
      <c r="U23" s="61"/>
      <c r="V23" s="57">
        <v>357.4</v>
      </c>
      <c r="W23" s="5">
        <f t="shared" si="4"/>
        <v>419.6978175713487</v>
      </c>
    </row>
    <row r="24" spans="1:23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51">
        <f t="shared" si="2"/>
        <v>0</v>
      </c>
      <c r="T24" s="52">
        <f t="shared" si="3"/>
        <v>0</v>
      </c>
      <c r="U24" s="61"/>
      <c r="V24" s="57">
        <v>69</v>
      </c>
      <c r="W24" s="5">
        <f t="shared" si="4"/>
        <v>0</v>
      </c>
    </row>
    <row r="25" spans="1:23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51"/>
      <c r="T25" s="52"/>
      <c r="U25" s="61"/>
      <c r="V25" s="57">
        <v>976.5</v>
      </c>
      <c r="W25" s="5">
        <f t="shared" si="4"/>
        <v>0</v>
      </c>
    </row>
    <row r="26" spans="1:23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51"/>
      <c r="T26" s="52"/>
      <c r="U26" s="61"/>
      <c r="V26" s="57">
        <v>311.4</v>
      </c>
      <c r="W26" s="5">
        <f t="shared" si="4"/>
        <v>0</v>
      </c>
    </row>
    <row r="27" spans="1:23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51"/>
      <c r="T27" s="52"/>
      <c r="U27" s="61"/>
      <c r="V27" s="57">
        <v>2079.9</v>
      </c>
      <c r="W27" s="5">
        <f t="shared" si="4"/>
        <v>0</v>
      </c>
    </row>
    <row r="28" spans="1:23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51">
        <f t="shared" si="2"/>
        <v>0</v>
      </c>
      <c r="T28" s="52">
        <f t="shared" si="3"/>
        <v>0</v>
      </c>
      <c r="U28" s="61"/>
      <c r="V28" s="57">
        <v>3897.1</v>
      </c>
      <c r="W28" s="5">
        <f t="shared" si="4"/>
        <v>0</v>
      </c>
    </row>
    <row r="29" spans="1:23" ht="27" customHeight="1">
      <c r="A29" s="46" t="s">
        <v>143</v>
      </c>
      <c r="B29" s="47" t="s">
        <v>145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/>
      <c r="S29" s="51"/>
      <c r="T29" s="52"/>
      <c r="U29" s="61"/>
      <c r="V29" s="57">
        <v>2166.8</v>
      </c>
      <c r="W29" s="5">
        <f t="shared" si="4"/>
        <v>0</v>
      </c>
    </row>
    <row r="30" spans="1:23" ht="27" customHeight="1">
      <c r="A30" s="60" t="s">
        <v>144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146</v>
      </c>
      <c r="P30" s="58"/>
      <c r="Q30" s="77" t="s">
        <v>151</v>
      </c>
      <c r="R30" s="83"/>
      <c r="S30" s="51">
        <f t="shared" si="2"/>
        <v>199.04</v>
      </c>
      <c r="T30" s="52">
        <f t="shared" si="3"/>
        <v>197.06</v>
      </c>
      <c r="U30" s="61"/>
      <c r="V30" s="57">
        <v>706.7</v>
      </c>
      <c r="W30" s="5">
        <f t="shared" si="4"/>
        <v>1394.2266874204047</v>
      </c>
    </row>
    <row r="31" spans="1:23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2"/>
      <c r="S31" s="51" t="e">
        <f t="shared" si="2"/>
        <v>#DIV/0!</v>
      </c>
      <c r="T31" s="52" t="e">
        <f t="shared" si="3"/>
        <v>#DIV/0!</v>
      </c>
      <c r="U31" s="61"/>
      <c r="V31" s="57"/>
      <c r="W31" s="5" t="e">
        <f t="shared" si="4"/>
        <v>#DIV/0!</v>
      </c>
    </row>
    <row r="32" spans="1:23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2"/>
      <c r="S32" s="51" t="e">
        <f t="shared" si="2"/>
        <v>#DIV/0!</v>
      </c>
      <c r="T32" s="52" t="e">
        <f t="shared" si="3"/>
        <v>#DIV/0!</v>
      </c>
      <c r="U32" s="61"/>
      <c r="V32" s="57"/>
      <c r="W32" s="5" t="e">
        <f t="shared" si="4"/>
        <v>#DIV/0!</v>
      </c>
    </row>
    <row r="33" spans="1:23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/>
      <c r="S33" s="51">
        <f t="shared" si="2"/>
        <v>164.07571192535715</v>
      </c>
      <c r="T33" s="52">
        <f t="shared" si="3"/>
        <v>103.02264554378462</v>
      </c>
      <c r="U33" s="53" t="e">
        <f>L33/L91*100</f>
        <v>#REF!</v>
      </c>
      <c r="V33" s="48">
        <f>SUM(V34:V37)</f>
        <v>508.6</v>
      </c>
      <c r="W33" s="5">
        <f t="shared" si="4"/>
        <v>833.6610302791978</v>
      </c>
    </row>
    <row r="34" spans="1:23" ht="27" customHeight="1">
      <c r="A34" s="60" t="s">
        <v>136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5</v>
      </c>
      <c r="S34" s="51">
        <f t="shared" si="2"/>
        <v>153.28571428571428</v>
      </c>
      <c r="T34" s="52">
        <f t="shared" si="3"/>
        <v>100</v>
      </c>
      <c r="U34" s="53"/>
      <c r="V34" s="57">
        <v>250</v>
      </c>
      <c r="W34" s="5"/>
    </row>
    <row r="35" spans="1:23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700</v>
      </c>
      <c r="S35" s="51">
        <f t="shared" si="2"/>
        <v>187.0401337792642</v>
      </c>
      <c r="T35" s="52">
        <f t="shared" si="3"/>
        <v>109.45576162967467</v>
      </c>
      <c r="U35" s="61"/>
      <c r="V35" s="57">
        <v>258.6</v>
      </c>
      <c r="W35" s="5">
        <f t="shared" si="4"/>
        <v>556.844547563805</v>
      </c>
    </row>
    <row r="36" spans="1:23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2"/>
      <c r="S36" s="51">
        <f t="shared" si="2"/>
        <v>0</v>
      </c>
      <c r="T36" s="52">
        <f t="shared" si="3"/>
        <v>0</v>
      </c>
      <c r="U36" s="61"/>
      <c r="V36" s="57"/>
      <c r="W36" s="5" t="e">
        <f t="shared" si="4"/>
        <v>#DIV/0!</v>
      </c>
    </row>
    <row r="37" spans="1:23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2"/>
      <c r="S37" s="51">
        <f t="shared" si="2"/>
        <v>0</v>
      </c>
      <c r="T37" s="52">
        <f t="shared" si="3"/>
        <v>0</v>
      </c>
      <c r="U37" s="61"/>
      <c r="V37" s="57"/>
      <c r="W37" s="5" t="e">
        <f t="shared" si="4"/>
        <v>#DIV/0!</v>
      </c>
    </row>
    <row r="38" spans="1:23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154</v>
      </c>
      <c r="R38" s="81">
        <v>3532</v>
      </c>
      <c r="S38" s="51" t="e">
        <f t="shared" si="2"/>
        <v>#REF!</v>
      </c>
      <c r="T38" s="52" t="e">
        <f t="shared" si="3"/>
        <v>#REF!</v>
      </c>
      <c r="U38" s="53" t="e">
        <f>L38/L91*100</f>
        <v>#REF!</v>
      </c>
      <c r="V38" s="48" t="e">
        <f>#REF!+V40+V42+V43+V45+V47</f>
        <v>#REF!</v>
      </c>
      <c r="W38" s="5" t="e">
        <f t="shared" si="4"/>
        <v>#REF!</v>
      </c>
    </row>
    <row r="39" spans="1:23" ht="16.5" customHeight="1">
      <c r="A39" s="60" t="s">
        <v>161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2800</v>
      </c>
      <c r="S39" s="51"/>
      <c r="T39" s="52"/>
      <c r="U39" s="61"/>
      <c r="V39" s="57"/>
      <c r="W39" s="5"/>
    </row>
    <row r="40" spans="1:23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152</v>
      </c>
      <c r="R40" s="83">
        <v>637.9</v>
      </c>
      <c r="S40" s="51">
        <f t="shared" si="2"/>
        <v>113.20754716981132</v>
      </c>
      <c r="T40" s="52">
        <f t="shared" si="3"/>
        <v>100.62893081761007</v>
      </c>
      <c r="U40" s="61"/>
      <c r="V40" s="57">
        <v>464</v>
      </c>
      <c r="W40" s="5"/>
    </row>
    <row r="41" spans="1:23" ht="0.75" customHeight="1" hidden="1">
      <c r="A41" s="60" t="s">
        <v>128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129</v>
      </c>
      <c r="P41" s="58"/>
      <c r="Q41" s="77"/>
      <c r="R41" s="82"/>
      <c r="S41" s="51"/>
      <c r="T41" s="52"/>
      <c r="U41" s="61"/>
      <c r="V41" s="57"/>
      <c r="W41" s="5"/>
    </row>
    <row r="42" spans="1:23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2"/>
      <c r="S42" s="51">
        <f t="shared" si="2"/>
        <v>128.45685359487462</v>
      </c>
      <c r="T42" s="52">
        <f t="shared" si="3"/>
        <v>109.97389860001583</v>
      </c>
      <c r="U42" s="61"/>
      <c r="V42" s="57">
        <v>2405.8</v>
      </c>
      <c r="W42" s="5">
        <f t="shared" si="4"/>
        <v>288.9683265441849</v>
      </c>
    </row>
    <row r="43" spans="1:23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2"/>
      <c r="S43" s="51"/>
      <c r="T43" s="52"/>
      <c r="U43" s="61"/>
      <c r="V43" s="57">
        <v>13108.7</v>
      </c>
      <c r="W43" s="5">
        <f t="shared" si="4"/>
        <v>0</v>
      </c>
    </row>
    <row r="44" spans="1:23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2"/>
      <c r="S44" s="51">
        <f t="shared" si="2"/>
        <v>192.17758985200845</v>
      </c>
      <c r="T44" s="52">
        <f t="shared" si="3"/>
        <v>192.17758985200845</v>
      </c>
      <c r="U44" s="61"/>
      <c r="V44" s="57"/>
      <c r="W44" s="5"/>
    </row>
    <row r="45" spans="1:23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2"/>
      <c r="S45" s="51">
        <f t="shared" si="2"/>
        <v>351.85</v>
      </c>
      <c r="T45" s="52">
        <f t="shared" si="3"/>
        <v>184.60000000000002</v>
      </c>
      <c r="U45" s="61"/>
      <c r="V45" s="57">
        <v>590.2</v>
      </c>
      <c r="W45" s="5">
        <f t="shared" si="4"/>
        <v>312.77533039647574</v>
      </c>
    </row>
    <row r="46" spans="1:23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2"/>
      <c r="S46" s="51">
        <f t="shared" si="2"/>
        <v>25</v>
      </c>
      <c r="T46" s="52">
        <f t="shared" si="3"/>
        <v>25</v>
      </c>
      <c r="U46" s="61"/>
      <c r="V46" s="57">
        <v>155.6</v>
      </c>
      <c r="W46" s="5">
        <f t="shared" si="4"/>
        <v>160.66838046272494</v>
      </c>
    </row>
    <row r="47" spans="1:23" ht="16.5" customHeight="1">
      <c r="A47" s="60" t="s">
        <v>130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153</v>
      </c>
      <c r="R47" s="83">
        <v>94.1</v>
      </c>
      <c r="S47" s="51">
        <f t="shared" si="2"/>
        <v>267.0886075949367</v>
      </c>
      <c r="T47" s="52">
        <f t="shared" si="3"/>
        <v>100</v>
      </c>
      <c r="U47" s="61"/>
      <c r="V47" s="57">
        <v>630</v>
      </c>
      <c r="W47" s="5">
        <f t="shared" si="4"/>
        <v>1253.968253968254</v>
      </c>
    </row>
    <row r="48" spans="1:23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2"/>
      <c r="S48" s="51">
        <f t="shared" si="2"/>
        <v>100</v>
      </c>
      <c r="T48" s="52">
        <f t="shared" si="3"/>
        <v>100</v>
      </c>
      <c r="U48" s="61"/>
      <c r="V48" s="57">
        <v>630</v>
      </c>
      <c r="W48" s="5">
        <f t="shared" si="4"/>
        <v>142.85714285714286</v>
      </c>
    </row>
    <row r="49" spans="1:23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2"/>
      <c r="S49" s="51">
        <f t="shared" si="2"/>
        <v>288.57142857142856</v>
      </c>
      <c r="T49" s="52">
        <f t="shared" si="3"/>
        <v>100</v>
      </c>
      <c r="U49" s="61"/>
      <c r="V49" s="57"/>
      <c r="W49" s="5"/>
    </row>
    <row r="50" spans="1:23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157</v>
      </c>
      <c r="R50" s="81">
        <v>12610.5</v>
      </c>
      <c r="S50" s="51">
        <f t="shared" si="2"/>
        <v>313.8063390138923</v>
      </c>
      <c r="T50" s="52">
        <f t="shared" si="3"/>
        <v>108.46463064702382</v>
      </c>
      <c r="U50" s="53" t="e">
        <f>L50/L91*100</f>
        <v>#REF!</v>
      </c>
      <c r="V50" s="48">
        <f>SUM(V51:V54)</f>
        <v>123998.7</v>
      </c>
      <c r="W50" s="5">
        <f t="shared" si="4"/>
        <v>79.99035473759</v>
      </c>
    </row>
    <row r="51" spans="1:23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155</v>
      </c>
      <c r="R51" s="83">
        <v>1374.6</v>
      </c>
      <c r="S51" s="51">
        <f t="shared" si="2"/>
        <v>116.49444903950328</v>
      </c>
      <c r="T51" s="52">
        <f t="shared" si="3"/>
        <v>116.49444903950328</v>
      </c>
      <c r="U51" s="61"/>
      <c r="V51" s="57">
        <v>6400</v>
      </c>
      <c r="W51" s="5"/>
    </row>
    <row r="52" spans="1:23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156</v>
      </c>
      <c r="R52" s="83">
        <v>2896.9</v>
      </c>
      <c r="S52" s="51">
        <f t="shared" si="2"/>
        <v>16.26228770104304</v>
      </c>
      <c r="T52" s="52">
        <f t="shared" si="3"/>
        <v>0</v>
      </c>
      <c r="U52" s="61"/>
      <c r="V52" s="57">
        <v>103230.5</v>
      </c>
      <c r="W52" s="5">
        <f t="shared" si="4"/>
        <v>0</v>
      </c>
    </row>
    <row r="53" spans="1:23" ht="15.75">
      <c r="A53" s="60" t="s">
        <v>134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8339</v>
      </c>
      <c r="S53" s="51"/>
      <c r="T53" s="52"/>
      <c r="U53" s="61"/>
      <c r="V53" s="57"/>
      <c r="W53" s="5"/>
    </row>
    <row r="54" spans="1:23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2"/>
      <c r="S54" s="51">
        <f t="shared" si="2"/>
        <v>318.3056507249571</v>
      </c>
      <c r="T54" s="52">
        <f t="shared" si="3"/>
        <v>108.12312583064521</v>
      </c>
      <c r="U54" s="61"/>
      <c r="V54" s="57">
        <f>SUM(V55:V58)</f>
        <v>14368.2</v>
      </c>
      <c r="W54" s="5">
        <f t="shared" si="4"/>
        <v>563.3830264055345</v>
      </c>
    </row>
    <row r="55" spans="1:23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2"/>
      <c r="S55" s="51">
        <f t="shared" si="2"/>
        <v>360.7020846910779</v>
      </c>
      <c r="T55" s="52">
        <f t="shared" si="3"/>
        <v>109.87472543387481</v>
      </c>
      <c r="U55" s="61"/>
      <c r="V55" s="57">
        <v>3635.7</v>
      </c>
      <c r="W55" s="5">
        <f t="shared" si="4"/>
        <v>1878.0427428005612</v>
      </c>
    </row>
    <row r="56" spans="1:23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2"/>
      <c r="S56" s="51">
        <f t="shared" si="2"/>
        <v>0</v>
      </c>
      <c r="T56" s="52">
        <f t="shared" si="3"/>
        <v>0</v>
      </c>
      <c r="U56" s="61"/>
      <c r="V56" s="57"/>
      <c r="W56" s="5" t="e">
        <f t="shared" si="4"/>
        <v>#DIV/0!</v>
      </c>
    </row>
    <row r="57" spans="1:23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2"/>
      <c r="S57" s="51"/>
      <c r="T57" s="52"/>
      <c r="U57" s="61"/>
      <c r="V57" s="57">
        <v>4052.8</v>
      </c>
      <c r="W57" s="5"/>
    </row>
    <row r="58" spans="1:23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2"/>
      <c r="S58" s="51">
        <f t="shared" si="2"/>
        <v>121.05560307955517</v>
      </c>
      <c r="T58" s="52">
        <f t="shared" si="3"/>
        <v>108.366124893071</v>
      </c>
      <c r="U58" s="61"/>
      <c r="V58" s="57">
        <v>6679.7</v>
      </c>
      <c r="W58" s="5">
        <f t="shared" si="4"/>
        <v>189.64923574412026</v>
      </c>
    </row>
    <row r="59" spans="1:23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4"/>
      <c r="S59" s="51">
        <f t="shared" si="2"/>
        <v>715.3846153846155</v>
      </c>
      <c r="T59" s="52">
        <f t="shared" si="3"/>
        <v>107.6923076923077</v>
      </c>
      <c r="U59" s="61"/>
      <c r="V59" s="48">
        <f>V61</f>
        <v>0</v>
      </c>
      <c r="W59" s="5"/>
    </row>
    <row r="60" spans="1:23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2"/>
      <c r="S60" s="51"/>
      <c r="T60" s="52"/>
      <c r="U60" s="61"/>
      <c r="V60" s="48"/>
      <c r="W60" s="5"/>
    </row>
    <row r="61" spans="1:23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127</v>
      </c>
      <c r="P61" s="58"/>
      <c r="Q61" s="77"/>
      <c r="R61" s="82"/>
      <c r="S61" s="51">
        <f t="shared" si="2"/>
        <v>715.3846153846155</v>
      </c>
      <c r="T61" s="52">
        <f t="shared" si="3"/>
        <v>107.6923076923077</v>
      </c>
      <c r="U61" s="61"/>
      <c r="V61" s="57"/>
      <c r="W61" s="5"/>
    </row>
    <row r="62" spans="1:23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4"/>
      <c r="S62" s="51">
        <f t="shared" si="2"/>
        <v>149.84268107724844</v>
      </c>
      <c r="T62" s="52">
        <f t="shared" si="3"/>
        <v>120.52074903438445</v>
      </c>
      <c r="U62" s="53" t="e">
        <f>L62/L91*100</f>
        <v>#REF!</v>
      </c>
      <c r="V62" s="48">
        <f>SUM(V63:V66)</f>
        <v>497109.89999999997</v>
      </c>
      <c r="W62" s="5">
        <f t="shared" si="4"/>
        <v>117.07672689680895</v>
      </c>
    </row>
    <row r="63" spans="1:23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2"/>
      <c r="S63" s="51">
        <f t="shared" si="2"/>
        <v>139.75480064107114</v>
      </c>
      <c r="T63" s="52">
        <f t="shared" si="3"/>
        <v>119.36771106853075</v>
      </c>
      <c r="U63" s="61"/>
      <c r="V63" s="57">
        <v>144966.1</v>
      </c>
      <c r="W63" s="5">
        <f>L63/V63*100</f>
        <v>222.7734622094407</v>
      </c>
    </row>
    <row r="64" spans="1:23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2"/>
      <c r="S64" s="51">
        <f t="shared" si="2"/>
        <v>167.34676195469223</v>
      </c>
      <c r="T64" s="52">
        <f t="shared" si="3"/>
        <v>122.30622775309735</v>
      </c>
      <c r="U64" s="61"/>
      <c r="V64" s="57">
        <v>322667</v>
      </c>
      <c r="W64" s="5">
        <f>L64/V64*100</f>
        <v>68.68536292834409</v>
      </c>
    </row>
    <row r="65" spans="1:23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2"/>
      <c r="S65" s="51">
        <f t="shared" si="2"/>
        <v>170.93379114727176</v>
      </c>
      <c r="T65" s="52">
        <f t="shared" si="3"/>
        <v>152.27289691722027</v>
      </c>
      <c r="U65" s="61"/>
      <c r="V65" s="57">
        <v>12560</v>
      </c>
      <c r="W65" s="5">
        <f t="shared" si="4"/>
        <v>32.48407643312102</v>
      </c>
    </row>
    <row r="66" spans="1:23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2"/>
      <c r="S66" s="51">
        <f t="shared" si="2"/>
        <v>132.3139979208227</v>
      </c>
      <c r="T66" s="52">
        <f t="shared" si="3"/>
        <v>117.1258183248574</v>
      </c>
      <c r="U66" s="61"/>
      <c r="V66" s="57">
        <f>SUM(V67:V68)</f>
        <v>16916.8</v>
      </c>
      <c r="W66" s="5">
        <f t="shared" si="4"/>
        <v>197.13539203631893</v>
      </c>
    </row>
    <row r="67" spans="1:23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2"/>
      <c r="S67" s="51">
        <f t="shared" si="2"/>
        <v>138.7362589703408</v>
      </c>
      <c r="T67" s="52">
        <f t="shared" si="3"/>
        <v>117.48616500222633</v>
      </c>
      <c r="U67" s="61"/>
      <c r="V67" s="57">
        <v>9658.6</v>
      </c>
      <c r="W67" s="5">
        <f t="shared" si="4"/>
        <v>210.35139668274905</v>
      </c>
    </row>
    <row r="68" spans="1:23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2"/>
      <c r="S68" s="51">
        <f t="shared" si="2"/>
        <v>122.37984919094428</v>
      </c>
      <c r="T68" s="52">
        <f t="shared" si="3"/>
        <v>116.5684231240552</v>
      </c>
      <c r="U68" s="61"/>
      <c r="V68" s="57">
        <v>7258.2</v>
      </c>
      <c r="W68" s="5">
        <f t="shared" si="4"/>
        <v>179.5486484252294</v>
      </c>
    </row>
    <row r="69" spans="1:23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158</v>
      </c>
      <c r="R69" s="81">
        <v>203.2</v>
      </c>
      <c r="S69" s="51"/>
      <c r="T69" s="52"/>
      <c r="U69" s="61"/>
      <c r="V69" s="57"/>
      <c r="W69" s="5"/>
    </row>
    <row r="70" spans="1:23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158</v>
      </c>
      <c r="R70" s="83">
        <v>203.2</v>
      </c>
      <c r="S70" s="51"/>
      <c r="T70" s="52"/>
      <c r="U70" s="61"/>
      <c r="V70" s="57"/>
      <c r="W70" s="5"/>
    </row>
    <row r="71" spans="1:23" ht="17.25" customHeight="1">
      <c r="A71" s="46" t="s">
        <v>135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159</v>
      </c>
      <c r="R71" s="81">
        <v>5913</v>
      </c>
      <c r="S71" s="51">
        <f t="shared" si="2"/>
        <v>104.8353679915851</v>
      </c>
      <c r="T71" s="52">
        <f t="shared" si="3"/>
        <v>99.4485704268001</v>
      </c>
      <c r="U71" s="63" t="e">
        <f>L71/L91*100</f>
        <v>#REF!</v>
      </c>
      <c r="V71" s="48">
        <f>SUM(V73:V75)</f>
        <v>1570.6</v>
      </c>
      <c r="W71" s="5">
        <f t="shared" si="4"/>
        <v>198.65019737679867</v>
      </c>
    </row>
    <row r="72" spans="1:23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159</v>
      </c>
      <c r="R72" s="83">
        <v>5913</v>
      </c>
      <c r="S72" s="51"/>
      <c r="T72" s="52"/>
      <c r="U72" s="63"/>
      <c r="V72" s="48"/>
      <c r="W72" s="5"/>
    </row>
    <row r="73" spans="1:23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2"/>
      <c r="S73" s="51">
        <f t="shared" si="2"/>
        <v>125</v>
      </c>
      <c r="T73" s="52">
        <f t="shared" si="3"/>
        <v>100</v>
      </c>
      <c r="U73" s="61"/>
      <c r="V73" s="57">
        <v>275</v>
      </c>
      <c r="W73" s="5">
        <f t="shared" si="4"/>
        <v>145.45454545454547</v>
      </c>
    </row>
    <row r="74" spans="1:23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2"/>
      <c r="S74" s="51">
        <f t="shared" si="2"/>
        <v>114.58333333333333</v>
      </c>
      <c r="T74" s="52">
        <f t="shared" si="3"/>
        <v>100</v>
      </c>
      <c r="U74" s="61"/>
      <c r="V74" s="57">
        <v>313.3</v>
      </c>
      <c r="W74" s="5">
        <f t="shared" si="4"/>
        <v>153.20778806255984</v>
      </c>
    </row>
    <row r="75" spans="1:23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2"/>
      <c r="S75" s="51">
        <f t="shared" si="2"/>
        <v>99.18929694768084</v>
      </c>
      <c r="T75" s="52">
        <f t="shared" si="3"/>
        <v>99.23359766092233</v>
      </c>
      <c r="U75" s="61"/>
      <c r="V75" s="57">
        <v>982.3</v>
      </c>
      <c r="W75" s="5">
        <f t="shared" si="4"/>
        <v>228.03624147409144</v>
      </c>
    </row>
    <row r="76" spans="1:23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81">
        <v>346.4</v>
      </c>
      <c r="S76" s="51"/>
      <c r="T76" s="52"/>
      <c r="U76" s="61"/>
      <c r="V76" s="57"/>
      <c r="W76" s="5"/>
    </row>
    <row r="77" spans="1:23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160</v>
      </c>
      <c r="P77" s="50"/>
      <c r="Q77" s="76"/>
      <c r="R77" s="83">
        <v>346.4</v>
      </c>
      <c r="S77" s="51"/>
      <c r="T77" s="52"/>
      <c r="U77" s="61"/>
      <c r="V77" s="57"/>
      <c r="W77" s="5"/>
    </row>
    <row r="78" spans="1:23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51" t="e">
        <f aca="true" t="shared" si="12" ref="S78:S91">J78/G78*100</f>
        <v>#DIV/0!</v>
      </c>
      <c r="T78" s="52"/>
      <c r="U78" s="61"/>
      <c r="V78" s="57"/>
      <c r="W78" s="5"/>
    </row>
    <row r="79" spans="1:23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51">
        <f t="shared" si="12"/>
        <v>113.96825396825396</v>
      </c>
      <c r="T79" s="52">
        <f aca="true" t="shared" si="13" ref="T79:T91">L79/G79*100</f>
        <v>113.96825396825396</v>
      </c>
      <c r="U79" s="61"/>
      <c r="V79" s="57">
        <v>3441.8</v>
      </c>
      <c r="W79" s="5">
        <f aca="true" t="shared" si="14" ref="W79:W91">L79/V79*100</f>
        <v>208.6117729095241</v>
      </c>
    </row>
    <row r="80" spans="1:23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51">
        <f t="shared" si="12"/>
        <v>294.0845070422535</v>
      </c>
      <c r="T80" s="52"/>
      <c r="U80" s="61"/>
      <c r="V80" s="57">
        <v>14181.6</v>
      </c>
      <c r="W80" s="5">
        <f t="shared" si="14"/>
        <v>2.944660687087494</v>
      </c>
    </row>
    <row r="81" spans="1:23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51" t="e">
        <f t="shared" si="12"/>
        <v>#DIV/0!</v>
      </c>
      <c r="T81" s="52" t="e">
        <f t="shared" si="13"/>
        <v>#DIV/0!</v>
      </c>
      <c r="U81" s="61"/>
      <c r="V81" s="57"/>
      <c r="W81" s="5" t="e">
        <f t="shared" si="14"/>
        <v>#DIV/0!</v>
      </c>
    </row>
    <row r="82" spans="1:23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51">
        <f t="shared" si="12"/>
        <v>0</v>
      </c>
      <c r="T82" s="52">
        <f t="shared" si="13"/>
        <v>0</v>
      </c>
      <c r="U82" s="61"/>
      <c r="V82" s="57">
        <v>6400.4</v>
      </c>
      <c r="W82" s="5">
        <f t="shared" si="14"/>
        <v>0</v>
      </c>
    </row>
    <row r="83" spans="1:23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51"/>
      <c r="T83" s="52"/>
      <c r="U83" s="61"/>
      <c r="V83" s="57">
        <v>9504.4</v>
      </c>
      <c r="W83" s="5">
        <f t="shared" si="14"/>
        <v>2.7460965447582173</v>
      </c>
    </row>
    <row r="84" spans="1:23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51">
        <f t="shared" si="12"/>
        <v>69.17105263157895</v>
      </c>
      <c r="T84" s="52">
        <f t="shared" si="13"/>
        <v>68.42105263157895</v>
      </c>
      <c r="U84" s="61"/>
      <c r="V84" s="57">
        <v>3408.6</v>
      </c>
      <c r="W84" s="5">
        <f t="shared" si="14"/>
        <v>152.55530129672005</v>
      </c>
    </row>
    <row r="85" spans="1:23" ht="18.75" customHeight="1">
      <c r="A85" s="46" t="s">
        <v>91</v>
      </c>
      <c r="B85" s="47" t="s">
        <v>139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81">
        <v>87.8</v>
      </c>
      <c r="S85" s="51">
        <f t="shared" si="12"/>
        <v>127.28897698352961</v>
      </c>
      <c r="T85" s="52">
        <f t="shared" si="13"/>
        <v>127.28897698352961</v>
      </c>
      <c r="U85" s="53" t="e">
        <f>L85/L91*100</f>
        <v>#REF!</v>
      </c>
      <c r="V85" s="48">
        <f>SUM(V86:V89)</f>
        <v>39732.5</v>
      </c>
      <c r="W85" s="5">
        <f t="shared" si="14"/>
        <v>469.04045806329833</v>
      </c>
    </row>
    <row r="86" spans="1:23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51">
        <f t="shared" si="12"/>
        <v>126.58956260646602</v>
      </c>
      <c r="T86" s="52">
        <f t="shared" si="13"/>
        <v>126.58956260646602</v>
      </c>
      <c r="U86" s="45"/>
      <c r="V86" s="57">
        <v>39732.5</v>
      </c>
      <c r="W86" s="5">
        <f t="shared" si="14"/>
        <v>466.46322280249166</v>
      </c>
    </row>
    <row r="87" spans="1:23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51"/>
      <c r="T87" s="52"/>
      <c r="U87" s="45"/>
      <c r="V87" s="57"/>
      <c r="W87" s="5"/>
    </row>
    <row r="88" spans="1:23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51" t="e">
        <f t="shared" si="12"/>
        <v>#DIV/0!</v>
      </c>
      <c r="T88" s="52"/>
      <c r="U88" s="45"/>
      <c r="V88" s="57"/>
      <c r="W88" s="5"/>
    </row>
    <row r="89" spans="1:23" ht="18" customHeight="1">
      <c r="A89" s="60" t="s">
        <v>140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87.8</v>
      </c>
      <c r="S89" s="51" t="e">
        <f t="shared" si="12"/>
        <v>#DIV/0!</v>
      </c>
      <c r="T89" s="52" t="e">
        <f t="shared" si="13"/>
        <v>#DIV/0!</v>
      </c>
      <c r="U89" s="45"/>
      <c r="V89" s="57"/>
      <c r="W89" s="5"/>
    </row>
    <row r="90" spans="1:23" ht="0" customHeight="1" hidden="1">
      <c r="A90" s="64" t="s">
        <v>132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131</v>
      </c>
      <c r="P90" s="68"/>
      <c r="Q90" s="78"/>
      <c r="R90" s="85"/>
      <c r="S90" s="51"/>
      <c r="T90" s="52"/>
      <c r="U90" s="45"/>
      <c r="V90" s="57"/>
      <c r="W90" s="5"/>
    </row>
    <row r="91" spans="1:23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34868.28</v>
      </c>
      <c r="S91" s="51" t="e">
        <f t="shared" si="12"/>
        <v>#REF!</v>
      </c>
      <c r="T91" s="52" t="e">
        <f t="shared" si="13"/>
        <v>#REF!</v>
      </c>
      <c r="U91" s="74" t="e">
        <f>SUM(U14:U86)</f>
        <v>#REF!</v>
      </c>
      <c r="V91" s="49" t="e">
        <f>SUM(V14+V33+V38+V50+V59+V62+V71+#REF!+#REF!+V85)</f>
        <v>#REF!</v>
      </c>
      <c r="W91" s="5" t="e">
        <f t="shared" si="14"/>
        <v>#REF!</v>
      </c>
    </row>
    <row r="92" spans="1:23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7">
        <v>63802.8</v>
      </c>
      <c r="S92" s="6"/>
      <c r="T92" s="7"/>
      <c r="U92" s="8"/>
      <c r="V92" s="9">
        <v>76369.2</v>
      </c>
      <c r="W92" s="10"/>
    </row>
    <row r="93" spans="1:22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5">
        <f>L93+M93+N93</f>
        <v>2437436.2</v>
      </c>
      <c r="S93" s="14"/>
      <c r="T93" s="17"/>
      <c r="U93" s="18"/>
      <c r="V93" s="19"/>
    </row>
    <row r="94" ht="7.5" customHeight="1">
      <c r="L94" s="21"/>
    </row>
    <row r="95" spans="1:17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</row>
    <row r="96" spans="1:17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</row>
    <row r="97" spans="1:17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</row>
    <row r="98" spans="1:17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</row>
    <row r="99" spans="1:17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</row>
    <row r="100" spans="1:17" ht="12.75" customHeight="1">
      <c r="A100" s="30"/>
      <c r="B100" s="24"/>
      <c r="C100" s="2"/>
      <c r="D100" s="2"/>
      <c r="E100" s="2"/>
      <c r="O100" s="24"/>
      <c r="P100" s="24"/>
      <c r="Q100" s="24"/>
    </row>
    <row r="101" spans="1:17" ht="12.75" customHeight="1">
      <c r="A101" s="30"/>
      <c r="B101" s="24"/>
      <c r="C101" s="2"/>
      <c r="D101" s="2"/>
      <c r="E101" s="2"/>
      <c r="O101" s="24"/>
      <c r="P101" s="24"/>
      <c r="Q101" s="24"/>
    </row>
    <row r="102" spans="2:17" ht="12.75">
      <c r="B102" s="24"/>
      <c r="C102" s="2"/>
      <c r="D102" s="2"/>
      <c r="E102" s="2"/>
      <c r="O102" s="24"/>
      <c r="P102" s="24"/>
      <c r="Q102" s="24"/>
    </row>
    <row r="103" spans="1:17" ht="15">
      <c r="A103" s="30"/>
      <c r="B103" s="24"/>
      <c r="C103" s="2"/>
      <c r="D103" s="2"/>
      <c r="E103" s="2"/>
      <c r="O103" s="24"/>
      <c r="P103" s="24"/>
      <c r="Q103" s="24"/>
    </row>
    <row r="104" spans="1:17" ht="15">
      <c r="A104" s="29"/>
      <c r="B104" s="24"/>
      <c r="C104" s="2"/>
      <c r="D104" s="2"/>
      <c r="E104" s="2"/>
      <c r="O104" s="24"/>
      <c r="P104" s="24"/>
      <c r="Q104" s="24"/>
    </row>
    <row r="105" spans="1:17" ht="15">
      <c r="A105" s="30"/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2016-10-13T17:03:55Z</cp:lastPrinted>
  <dcterms:created xsi:type="dcterms:W3CDTF">2007-10-24T16:54:59Z</dcterms:created>
  <dcterms:modified xsi:type="dcterms:W3CDTF">2006-04-13T21:26:53Z</dcterms:modified>
  <cp:category/>
  <cp:version/>
  <cp:contentType/>
  <cp:contentStatus/>
</cp:coreProperties>
</file>