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<sst xmlns="http://schemas.openxmlformats.org/spreadsheetml/2006/main" count="198" uniqueCount="169">
  <si>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</si>
  <si>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</si>
  <si>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</si>
  <si>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</si>
  <si>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</si>
  <si>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</si>
  <si>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</si>
  <si>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</si>
  <si>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</si>
  <si>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</si>
  <si>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</si>
  <si>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</si>
  <si>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</si>
  <si>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</si>
  <si>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</si>
  <si>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</si>
  <si>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</si>
  <si>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</si>
  <si>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</si>
  <si>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</si>
  <si>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</si>
  <si>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</si>
  <si>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</si>
  <si>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</si>
  <si>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</si>
  <si>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</si>
  <si>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</si>
  <si>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</si>
  <si>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</si>
  <si>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</si>
  <si>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</si>
  <si>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</si>
  <si>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</si>
  <si>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</si>
  <si>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</si>
  <si>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</si>
  <si>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</si>
  <si>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</si>
  <si>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</si>
  <si>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</si>
  <si>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</si>
  <si>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</si>
  <si>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</si>
  <si>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</si>
  <si>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</si>
  <si>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</si>
  <si>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</si>
  <si>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</si>
  <si>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</si>
  <si>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</si>
  <si>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</si>
  <si>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</si>
  <si>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</si>
  <si>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</si>
  <si>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</si>
  <si>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</si>
  <si>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</si>
  <si>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</si>
  <si>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</si>
  <si>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</si>
  <si>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</si>
  <si>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</si>
  <si>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</si>
  <si>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</si>
  <si>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</si>
  <si>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</si>
  <si>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</si>
  <si>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</si>
  <si>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</si>
  <si>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</si>
  <si>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</si>
  <si>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</si>
  <si>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</si>
  <si>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</si>
  <si>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</si>
  <si>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</si>
  <si>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</si>
  <si>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</si>
  <si>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</si>
  <si>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</si>
  <si>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</si>
  <si>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</si>
  <si>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</si>
  <si>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</si>
  <si>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</si>
  <si>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</si>
  <si>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</si>
  <si>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</si>
  <si>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</si>
  <si>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</si>
  <si>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</si>
  <si>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</si>
  <si>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</si>
  <si>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</si>
  <si>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</si>
  <si>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</si>
  <si>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</si>
  <si>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</si>
  <si>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</si>
  <si>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</si>
  <si>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</si>
  <si>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</si>
  <si>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</si>
  <si>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</si>
  <si>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</si>
  <si>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</si>
  <si>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</si>
  <si>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</si>
  <si>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</si>
  <si>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</si>
  <si>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</si>
  <si>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</si>
  <si>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</si>
  <si>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</si>
  <si>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</si>
  <si>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</si>
  <si>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</si>
  <si>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</si>
  <si>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</si>
  <si>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</si>
  <si>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</si>
  <si>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</si>
  <si>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</si>
  <si>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</si>
  <si>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</si>
  <si>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</si>
  <si>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</si>
  <si>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</si>
  <si>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</si>
  <si>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</si>
  <si>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</si>
  <si>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</si>
  <si>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</si>
  <si>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</si>
  <si>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</si>
  <si>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</si>
  <si>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</si>
  <si>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</si>
  <si>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</si>
  <si>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</si>
  <si>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</si>
  <si>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</si>
  <si>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</si>
  <si>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</si>
  <si>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</si>
  <si>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</si>
  <si>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</si>
  <si>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</si>
  <si>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</si>
  <si>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</si>
  <si>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</si>
  <si>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</si>
  <si>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</si>
  <si>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</si>
  <si>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</si>
  <si>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</si>
  <si>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</si>
  <si>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</si>
  <si>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</si>
  <si>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</si>
  <si>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</si>
  <si>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</si>
  <si>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</si>
  <si>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</si>
  <si>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к решению совета депутатов</t>
  </si>
  <si>
    <t>Елизаветинского сельского поселения</t>
  </si>
  <si>
    <t xml:space="preserve">от  .2017 № </t>
  </si>
  <si>
    <t xml:space="preserve">Распределение бюджетных ассигнований по разделам и подразделам, классификации расходов бюджета   Елизаветинского сельского поселения  на 2018 год </t>
  </si>
  <si>
    <t>Приложение 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</si>
</sst>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30">
      <selection activeCell="AA42" sqref="AA42"/>
    </sheetView>
  </sheetViews>
  <sheetFormatPr defaultColWidth="9.00390625" defaultRowHeight="12.75"/>
  <cols>
    <col min="1" max="1" width="45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625" style="1" customWidth="1"/>
    <col min="16" max="16" width="9.875" style="1" hidden="1" customWidth="1"/>
    <col min="17" max="17" width="8.75390625" style="1" hidden="1" customWidth="1"/>
    <col min="18" max="18" width="12.00390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3" t="s">
        <v>168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37" t="s">
        <v>116</v>
      </c>
      <c r="T1" s="37" t="s">
        <v>116</v>
      </c>
      <c r="U1" s="38"/>
    </row>
    <row r="2" spans="1:21" ht="12.75">
      <c r="A2" s="2"/>
      <c r="B2" s="114" t="s">
        <v>164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37" t="s">
        <v>117</v>
      </c>
      <c r="T2" s="37" t="s">
        <v>117</v>
      </c>
      <c r="U2" s="38"/>
    </row>
    <row r="3" spans="1:21" ht="12.75">
      <c r="A3" s="2"/>
      <c r="B3" s="114" t="s">
        <v>165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7" t="s">
        <v>118</v>
      </c>
      <c r="T3" s="37" t="s">
        <v>118</v>
      </c>
      <c r="U3" s="38"/>
    </row>
    <row r="4" spans="1:21" ht="15" customHeight="1">
      <c r="A4" s="2"/>
      <c r="B4" s="114" t="s">
        <v>166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37" t="s">
        <v>119</v>
      </c>
      <c r="T4" s="37" t="s">
        <v>119</v>
      </c>
      <c r="U4" s="38"/>
    </row>
    <row r="5" spans="1:21" ht="1.5" customHeight="1" hidden="1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2" t="s">
        <v>167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01"/>
      <c r="U9" s="101"/>
      <c r="V9" s="101"/>
    </row>
    <row r="10" spans="1:23" ht="15.75" customHeight="1">
      <c r="A10" s="109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104" t="s">
        <v>4</v>
      </c>
      <c r="H10" s="105"/>
      <c r="I10" s="106"/>
      <c r="J10" s="102" t="s">
        <v>5</v>
      </c>
      <c r="K10" s="102" t="s">
        <v>6</v>
      </c>
      <c r="L10" s="104" t="s">
        <v>4</v>
      </c>
      <c r="M10" s="105"/>
      <c r="N10" s="106"/>
      <c r="O10" s="102" t="s">
        <v>125</v>
      </c>
      <c r="P10" s="90" t="s">
        <v>136</v>
      </c>
      <c r="Q10" s="92" t="s">
        <v>145</v>
      </c>
      <c r="R10" s="90" t="s">
        <v>163</v>
      </c>
      <c r="S10" s="88" t="s">
        <v>7</v>
      </c>
      <c r="T10" s="95" t="s">
        <v>8</v>
      </c>
      <c r="U10" s="97" t="s">
        <v>9</v>
      </c>
      <c r="V10" s="107" t="s">
        <v>135</v>
      </c>
      <c r="W10" s="86" t="s">
        <v>10</v>
      </c>
    </row>
    <row r="11" spans="1:23" ht="16.5" customHeight="1">
      <c r="A11" s="110"/>
      <c r="B11" s="103"/>
      <c r="C11" s="103"/>
      <c r="D11" s="103"/>
      <c r="E11" s="103"/>
      <c r="F11" s="103"/>
      <c r="G11" s="103" t="s">
        <v>11</v>
      </c>
      <c r="H11" s="103" t="s">
        <v>12</v>
      </c>
      <c r="I11" s="103" t="s">
        <v>13</v>
      </c>
      <c r="J11" s="103"/>
      <c r="K11" s="103"/>
      <c r="L11" s="103" t="s">
        <v>14</v>
      </c>
      <c r="M11" s="103" t="s">
        <v>12</v>
      </c>
      <c r="N11" s="103" t="s">
        <v>13</v>
      </c>
      <c r="O11" s="103"/>
      <c r="P11" s="91"/>
      <c r="Q11" s="93"/>
      <c r="R11" s="91"/>
      <c r="S11" s="89"/>
      <c r="T11" s="96"/>
      <c r="U11" s="98"/>
      <c r="V11" s="108"/>
      <c r="W11" s="87"/>
    </row>
    <row r="12" spans="1:23" ht="12.75" customHeight="1">
      <c r="A12" s="1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91"/>
      <c r="Q12" s="94"/>
      <c r="R12" s="91"/>
      <c r="S12" s="89"/>
      <c r="T12" s="96"/>
      <c r="U12" s="99"/>
      <c r="V12" s="108"/>
      <c r="W12" s="87"/>
    </row>
    <row r="13" spans="1:23" ht="0.75" customHeight="1" hidden="1">
      <c r="A13" s="110"/>
      <c r="B13" s="103"/>
      <c r="C13" s="103"/>
      <c r="D13" s="103"/>
      <c r="E13" s="103"/>
      <c r="F13" s="103"/>
      <c r="G13" s="40"/>
      <c r="H13" s="40"/>
      <c r="I13" s="40"/>
      <c r="J13" s="40"/>
      <c r="K13" s="40"/>
      <c r="L13" s="40"/>
      <c r="M13" s="40"/>
      <c r="N13" s="40"/>
      <c r="O13" s="103"/>
      <c r="P13" s="39"/>
      <c r="Q13" s="74"/>
      <c r="R13" s="39"/>
      <c r="S13" s="42"/>
      <c r="T13" s="43"/>
      <c r="U13" s="44"/>
      <c r="V13" s="108"/>
      <c r="W13" s="4"/>
    </row>
    <row r="14" spans="1:23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146</v>
      </c>
      <c r="R14" s="80">
        <v>11165.3</v>
      </c>
      <c r="S14" s="50">
        <f>J14/G14*100</f>
        <v>111.5333925845163</v>
      </c>
      <c r="T14" s="51">
        <f>L14/G14*100</f>
        <v>103.4406765653839</v>
      </c>
      <c r="U14" s="52" t="e">
        <f>L14/L93*100</f>
        <v>#REF!</v>
      </c>
      <c r="V14" s="48">
        <f>SUM(V15:V22)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147</v>
      </c>
      <c r="R16" s="82">
        <v>10162.8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15.75" customHeight="1">
      <c r="A20" s="59" t="s">
        <v>160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26</v>
      </c>
      <c r="P20" s="57"/>
      <c r="Q20" s="76"/>
      <c r="R20" s="82">
        <v>150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139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140</v>
      </c>
      <c r="P22" s="57">
        <v>511</v>
      </c>
      <c r="Q22" s="76" t="s">
        <v>148</v>
      </c>
      <c r="R22" s="82">
        <v>802.5</v>
      </c>
      <c r="S22" s="50">
        <f>J22/G22*100</f>
        <v>143.95840896126123</v>
      </c>
      <c r="T22" s="51">
        <f>L22/G22*100</f>
        <v>133.37309201541947</v>
      </c>
      <c r="U22" s="60"/>
      <c r="V22" s="56">
        <f>SUM(V23:V33)</f>
        <v>12572.400000000001</v>
      </c>
      <c r="W22" s="5">
        <f aca="true" t="shared" si="3" ref="W22:W34">L22/V22*100</f>
        <v>122.73710667812033</v>
      </c>
    </row>
    <row r="23" spans="1:23" ht="18.75" customHeight="1" hidden="1">
      <c r="A23" s="45" t="s">
        <v>141</v>
      </c>
      <c r="B23" s="46" t="s">
        <v>143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149</v>
      </c>
      <c r="R23" s="83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t="shared" si="3"/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27" customHeight="1">
      <c r="A30" s="45" t="s">
        <v>141</v>
      </c>
      <c r="B30" s="46" t="s">
        <v>143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233.7</v>
      </c>
      <c r="S30" s="50"/>
      <c r="T30" s="51"/>
      <c r="U30" s="60"/>
      <c r="V30" s="56">
        <v>2166.8</v>
      </c>
      <c r="W30" s="5">
        <f t="shared" si="3"/>
        <v>0</v>
      </c>
    </row>
    <row r="31" spans="1:23" ht="31.5">
      <c r="A31" s="59" t="s">
        <v>142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144</v>
      </c>
      <c r="P31" s="57"/>
      <c r="Q31" s="76" t="s">
        <v>149</v>
      </c>
      <c r="R31" s="82">
        <v>233.7</v>
      </c>
      <c r="S31" s="50">
        <f aca="true" t="shared" si="4" ref="S31:S38">J31/G31*100</f>
        <v>199.04</v>
      </c>
      <c r="T31" s="51">
        <f aca="true" t="shared" si="5" ref="T31:T38">L31/G31*100</f>
        <v>197.06</v>
      </c>
      <c r="U31" s="60"/>
      <c r="V31" s="56">
        <v>706.7</v>
      </c>
      <c r="W31" s="5">
        <f t="shared" si="3"/>
        <v>1394.2266874204047</v>
      </c>
    </row>
    <row r="32" spans="1:23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50" t="e">
        <f t="shared" si="4"/>
        <v>#DIV/0!</v>
      </c>
      <c r="T32" s="51" t="e">
        <f t="shared" si="5"/>
        <v>#DIV/0!</v>
      </c>
      <c r="U32" s="60"/>
      <c r="V32" s="56"/>
      <c r="W32" s="5" t="e">
        <f t="shared" si="3"/>
        <v>#DIV/0!</v>
      </c>
    </row>
    <row r="33" spans="1:23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32.25" customHeight="1">
      <c r="A34" s="45" t="s">
        <v>36</v>
      </c>
      <c r="B34" s="46" t="s">
        <v>37</v>
      </c>
      <c r="C34" s="47">
        <f>SUM(C36:C38)</f>
        <v>900</v>
      </c>
      <c r="D34" s="47">
        <f>SUM(D36:D38)</f>
        <v>0</v>
      </c>
      <c r="E34" s="47">
        <f>SUM(E35:E38)</f>
        <v>1508.2</v>
      </c>
      <c r="F34" s="47">
        <f>SUM(F35:F36)</f>
        <v>4115.6</v>
      </c>
      <c r="G34" s="47">
        <f>SUM(G35:G36)</f>
        <v>4115.6</v>
      </c>
      <c r="H34" s="47">
        <f>SUM(H35:H36)</f>
        <v>0</v>
      </c>
      <c r="I34" s="47">
        <f>SUM(I35:I36)</f>
        <v>0</v>
      </c>
      <c r="J34" s="47">
        <f>SUM(J35:J38)</f>
        <v>6752.7</v>
      </c>
      <c r="K34" s="47">
        <f>SUM(K35:K38)</f>
        <v>4240</v>
      </c>
      <c r="L34" s="47">
        <f>SUM(L35:L38)</f>
        <v>4240</v>
      </c>
      <c r="M34" s="47">
        <f>SUM(M35:M38)</f>
        <v>0</v>
      </c>
      <c r="N34" s="47">
        <f>SUM(N35:N38)</f>
        <v>0</v>
      </c>
      <c r="O34" s="46"/>
      <c r="P34" s="49">
        <v>100</v>
      </c>
      <c r="Q34" s="75"/>
      <c r="R34" s="80">
        <v>185</v>
      </c>
      <c r="S34" s="50">
        <f t="shared" si="4"/>
        <v>164.07571192535715</v>
      </c>
      <c r="T34" s="51">
        <f t="shared" si="5"/>
        <v>103.02264554378462</v>
      </c>
      <c r="U34" s="52" t="e">
        <f>L34/L93*100</f>
        <v>#REF!</v>
      </c>
      <c r="V34" s="47">
        <f>SUM(V35:V38)</f>
        <v>508.6</v>
      </c>
      <c r="W34" s="5">
        <f t="shared" si="3"/>
        <v>833.6610302791978</v>
      </c>
    </row>
    <row r="35" spans="1:23" ht="27" customHeight="1">
      <c r="A35" s="59" t="s">
        <v>134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50">
        <f t="shared" si="4"/>
        <v>153.28571428571428</v>
      </c>
      <c r="T35" s="51">
        <f t="shared" si="5"/>
        <v>100</v>
      </c>
      <c r="U35" s="52"/>
      <c r="V35" s="56">
        <v>250</v>
      </c>
      <c r="W35" s="5"/>
    </row>
    <row r="36" spans="1:23" ht="18" customHeight="1">
      <c r="A36" s="59" t="s">
        <v>39</v>
      </c>
      <c r="B36" s="54"/>
      <c r="C36" s="56">
        <v>900</v>
      </c>
      <c r="D36" s="56"/>
      <c r="E36" s="56">
        <v>508.2</v>
      </c>
      <c r="F36" s="55">
        <f t="shared" si="2"/>
        <v>1315.6</v>
      </c>
      <c r="G36" s="56">
        <v>1315.6</v>
      </c>
      <c r="H36" s="56"/>
      <c r="I36" s="56"/>
      <c r="J36" s="56">
        <f>960.7+1500</f>
        <v>2460.7</v>
      </c>
      <c r="K36" s="56">
        <f t="shared" si="1"/>
        <v>1440</v>
      </c>
      <c r="L36" s="56">
        <v>1440</v>
      </c>
      <c r="M36" s="56"/>
      <c r="N36" s="56"/>
      <c r="O36" s="54" t="s">
        <v>40</v>
      </c>
      <c r="P36" s="57">
        <v>50</v>
      </c>
      <c r="Q36" s="76"/>
      <c r="R36" s="82">
        <v>170</v>
      </c>
      <c r="S36" s="50">
        <f t="shared" si="4"/>
        <v>187.0401337792642</v>
      </c>
      <c r="T36" s="51">
        <f t="shared" si="5"/>
        <v>109.45576162967467</v>
      </c>
      <c r="U36" s="60"/>
      <c r="V36" s="56">
        <v>258.6</v>
      </c>
      <c r="W36" s="5">
        <f>L36/V36*100</f>
        <v>556.844547563805</v>
      </c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161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162</v>
      </c>
      <c r="P39" s="57"/>
      <c r="Q39" s="76"/>
      <c r="R39" s="82">
        <v>10</v>
      </c>
      <c r="S39" s="50"/>
      <c r="T39" s="51"/>
      <c r="U39" s="60"/>
      <c r="V39" s="56"/>
      <c r="W39" s="5"/>
    </row>
    <row r="40" spans="1:23" ht="19.5" customHeight="1">
      <c r="A40" s="45" t="s">
        <v>43</v>
      </c>
      <c r="B40" s="46" t="s">
        <v>44</v>
      </c>
      <c r="C40" s="47">
        <f>SUM(C41:C49)</f>
        <v>8659</v>
      </c>
      <c r="D40" s="47">
        <f>SUM(D41:D49)</f>
        <v>0</v>
      </c>
      <c r="E40" s="47" t="e">
        <f>#REF!+E42+E44+E45+E47+E49</f>
        <v>#REF!</v>
      </c>
      <c r="F40" s="47" t="e">
        <f>#REF!+F42+F44+F45+F47+F49</f>
        <v>#REF!</v>
      </c>
      <c r="G40" s="47" t="e">
        <f>#REF!+G42+G44+G45+G47+G49</f>
        <v>#REF!</v>
      </c>
      <c r="H40" s="47" t="e">
        <f>#REF!+H42+H44+H45+H47+H49</f>
        <v>#REF!</v>
      </c>
      <c r="I40" s="47" t="e">
        <f>#REF!+I42+I44+I45+I47+I49</f>
        <v>#REF!</v>
      </c>
      <c r="J40" s="47" t="e">
        <f>#REF!+J42+J44+J45+J47+J49+J46</f>
        <v>#REF!</v>
      </c>
      <c r="K40" s="47" t="e">
        <f>#REF!+K42+K44+K45+K47+K49+K46</f>
        <v>#REF!</v>
      </c>
      <c r="L40" s="47" t="e">
        <f>#REF!+L42+L44+L45+L47+L49+L46</f>
        <v>#REF!</v>
      </c>
      <c r="M40" s="47" t="e">
        <f>#REF!+M42+M44+M45+M47+M49+M46</f>
        <v>#REF!</v>
      </c>
      <c r="N40" s="47" t="e">
        <f>#REF!+N42+N44+N45+N47+N49+N46</f>
        <v>#REF!</v>
      </c>
      <c r="O40" s="46"/>
      <c r="P40" s="49">
        <v>721</v>
      </c>
      <c r="Q40" s="75" t="s">
        <v>152</v>
      </c>
      <c r="R40" s="80">
        <v>3720</v>
      </c>
      <c r="S40" s="50" t="e">
        <f>J40/G40*100</f>
        <v>#REF!</v>
      </c>
      <c r="T40" s="51" t="e">
        <f>L40/G40*100</f>
        <v>#REF!</v>
      </c>
      <c r="U40" s="52" t="e">
        <f>L40/L93*100</f>
        <v>#REF!</v>
      </c>
      <c r="V40" s="47" t="e">
        <f>#REF!+V42+V44+V45+V47+V49</f>
        <v>#REF!</v>
      </c>
      <c r="W40" s="5" t="e">
        <f>L40/V40*100</f>
        <v>#REF!</v>
      </c>
    </row>
    <row r="41" spans="1:23" ht="16.5" customHeight="1">
      <c r="A41" s="59" t="s">
        <v>159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3000</v>
      </c>
      <c r="S41" s="50"/>
      <c r="T41" s="51"/>
      <c r="U41" s="60"/>
      <c r="V41" s="56"/>
      <c r="W41" s="5"/>
    </row>
    <row r="42" spans="1:23" ht="17.25" customHeight="1">
      <c r="A42" s="59" t="s">
        <v>49</v>
      </c>
      <c r="B42" s="54"/>
      <c r="C42" s="56">
        <v>1500</v>
      </c>
      <c r="D42" s="56"/>
      <c r="E42" s="56">
        <v>1590</v>
      </c>
      <c r="F42" s="55">
        <f t="shared" si="2"/>
        <v>1590</v>
      </c>
      <c r="G42" s="56">
        <v>1590</v>
      </c>
      <c r="H42" s="56"/>
      <c r="I42" s="56"/>
      <c r="J42" s="56">
        <f>1800</f>
        <v>1800</v>
      </c>
      <c r="K42" s="56">
        <f t="shared" si="1"/>
        <v>1600</v>
      </c>
      <c r="L42" s="56">
        <v>1600</v>
      </c>
      <c r="M42" s="56"/>
      <c r="N42" s="56"/>
      <c r="O42" s="54" t="s">
        <v>50</v>
      </c>
      <c r="P42" s="57">
        <v>160</v>
      </c>
      <c r="Q42" s="76" t="s">
        <v>150</v>
      </c>
      <c r="R42" s="82">
        <v>710</v>
      </c>
      <c r="S42" s="50">
        <f>J42/G42*100</f>
        <v>113.20754716981132</v>
      </c>
      <c r="T42" s="51">
        <f>L42/G42*100</f>
        <v>100.62893081761007</v>
      </c>
      <c r="U42" s="60"/>
      <c r="V42" s="56">
        <v>464</v>
      </c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16.5" customHeight="1">
      <c r="A49" s="59" t="s">
        <v>129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151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155</v>
      </c>
      <c r="R52" s="80">
        <v>13932.8</v>
      </c>
      <c r="S52" s="50">
        <f t="shared" si="6"/>
        <v>313.8063390138923</v>
      </c>
      <c r="T52" s="51">
        <f t="shared" si="7"/>
        <v>108.46463064702382</v>
      </c>
      <c r="U52" s="52" t="e">
        <f>L52/L93*100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153</v>
      </c>
      <c r="R53" s="82">
        <v>1400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154</v>
      </c>
      <c r="R54" s="82">
        <v>3448.8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132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9084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L64/L93*100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156</v>
      </c>
      <c r="R71" s="80">
        <v>180</v>
      </c>
      <c r="S71" s="50"/>
      <c r="T71" s="51"/>
      <c r="U71" s="60"/>
      <c r="V71" s="56"/>
      <c r="W71" s="5"/>
    </row>
    <row r="72" spans="1:23" ht="20.25" customHeight="1">
      <c r="A72" s="59" t="s">
        <v>78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156</v>
      </c>
      <c r="R72" s="82">
        <v>180</v>
      </c>
      <c r="S72" s="50"/>
      <c r="T72" s="51"/>
      <c r="U72" s="60"/>
      <c r="V72" s="56"/>
      <c r="W72" s="5"/>
    </row>
    <row r="73" spans="1:23" ht="23.25" customHeight="1">
      <c r="A73" s="45" t="s">
        <v>133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157</v>
      </c>
      <c r="R73" s="80">
        <v>6555.8</v>
      </c>
      <c r="S73" s="50">
        <f>J73/G73*100</f>
        <v>104.8353679915851</v>
      </c>
      <c r="T73" s="51">
        <f>L73/G73*100</f>
        <v>99.4485704268001</v>
      </c>
      <c r="U73" s="62" t="e">
        <f>L73/L93*100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157</v>
      </c>
      <c r="R74" s="82">
        <v>6555.8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/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360.3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158</v>
      </c>
      <c r="P79" s="49"/>
      <c r="Q79" s="75"/>
      <c r="R79" s="82">
        <v>360.3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8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18.75" customHeight="1">
      <c r="A87" s="45" t="s">
        <v>91</v>
      </c>
      <c r="B87" s="46" t="s">
        <v>137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5"/>
      <c r="R87" s="80">
        <v>100</v>
      </c>
      <c r="S87" s="50">
        <f>J87/G87*100</f>
        <v>127.28897698352961</v>
      </c>
      <c r="T87" s="51">
        <f>L87/G87*100</f>
        <v>127.28897698352961</v>
      </c>
      <c r="U87" s="52" t="e">
        <f>L87/L93*100</f>
        <v>#REF!</v>
      </c>
      <c r="V87" s="47">
        <f>SUM(V88:V91)</f>
        <v>39732.5</v>
      </c>
      <c r="W87" s="5">
        <f t="shared" si="17"/>
        <v>469.04045806329833</v>
      </c>
    </row>
    <row r="88" spans="1:23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6"/>
      <c r="R88" s="82"/>
      <c r="S88" s="50">
        <f>J88/G88*100</f>
        <v>126.58956260646602</v>
      </c>
      <c r="T88" s="51">
        <f>L88/G88*100</f>
        <v>126.58956260646602</v>
      </c>
      <c r="U88" s="44"/>
      <c r="V88" s="56">
        <v>39732.5</v>
      </c>
      <c r="W88" s="5">
        <f t="shared" si="17"/>
        <v>466.46322280249166</v>
      </c>
    </row>
    <row r="89" spans="1:23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6"/>
      <c r="R89" s="82"/>
      <c r="S89" s="50"/>
      <c r="T89" s="51"/>
      <c r="U89" s="44"/>
      <c r="V89" s="56"/>
      <c r="W89" s="5"/>
    </row>
    <row r="90" spans="1:23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6"/>
      <c r="R90" s="82"/>
      <c r="S90" s="50" t="e">
        <f>J90/G90*100</f>
        <v>#DIV/0!</v>
      </c>
      <c r="T90" s="51"/>
      <c r="U90" s="44"/>
      <c r="V90" s="56"/>
      <c r="W90" s="5"/>
    </row>
    <row r="91" spans="1:23" ht="18" customHeight="1">
      <c r="A91" s="59" t="s">
        <v>138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6"/>
      <c r="R91" s="82">
        <v>100</v>
      </c>
      <c r="S91" s="50" t="e">
        <f>J91/G91*100</f>
        <v>#DIV/0!</v>
      </c>
      <c r="T91" s="51" t="e">
        <f>L91/G91*100</f>
        <v>#DIV/0!</v>
      </c>
      <c r="U91" s="44"/>
      <c r="V91" s="56"/>
      <c r="W91" s="5"/>
    </row>
    <row r="92" spans="1:23" ht="0" customHeight="1" hidden="1">
      <c r="A92" s="63" t="s">
        <v>131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130</v>
      </c>
      <c r="P92" s="67"/>
      <c r="Q92" s="77"/>
      <c r="R92" s="84"/>
      <c r="S92" s="50"/>
      <c r="T92" s="51"/>
      <c r="U92" s="44"/>
      <c r="V92" s="56"/>
      <c r="W92" s="5"/>
    </row>
    <row r="93" spans="1:23" ht="21.75" customHeight="1" thickBot="1">
      <c r="A93" s="68" t="s">
        <v>108</v>
      </c>
      <c r="B93" s="69"/>
      <c r="C93" s="70" t="e">
        <f>SUM(C14+C34+C40+C52+C64+C73+#REF!+#REF!+C87)</f>
        <v>#REF!</v>
      </c>
      <c r="D93" s="70" t="e">
        <f>SUM(D14+D34+D40+D52+D64+D73+#REF!+#REF!+D87)</f>
        <v>#REF!</v>
      </c>
      <c r="E93" s="71" t="e">
        <f>SUM(E14+E34+E40+E52+E61+E64+E73+#REF!+#REF!+E87)</f>
        <v>#REF!</v>
      </c>
      <c r="F93" s="71" t="e">
        <f>SUM(F14+F34+F40+F52+F61+F64+F73+#REF!+#REF!+F87)</f>
        <v>#REF!</v>
      </c>
      <c r="G93" s="71" t="e">
        <f>SUM(G14+G34+G40+G52+G61+G64+G73+#REF!+#REF!+G87)</f>
        <v>#REF!</v>
      </c>
      <c r="H93" s="71" t="e">
        <f>SUM(H14+H34+H40+H52+H61+H64+H73+#REF!+#REF!+H87)</f>
        <v>#REF!</v>
      </c>
      <c r="I93" s="71" t="e">
        <f>SUM(I14+I34+I40+I52+I61+I64+I73+#REF!+#REF!+I87)</f>
        <v>#REF!</v>
      </c>
      <c r="J93" s="71" t="e">
        <f>SUM(J14+J34+J40+J52+J61+J64+J73+#REF!+#REF!+J87)</f>
        <v>#REF!</v>
      </c>
      <c r="K93" s="71" t="e">
        <f>SUM(K14+K34+K40+K52+K61+K64+K73+#REF!+#REF!+K87)</f>
        <v>#REF!</v>
      </c>
      <c r="L93" s="71" t="e">
        <f>SUM(L14+L34+L40+L52+L61+L64+L73+#REF!+#REF!+L87)</f>
        <v>#REF!</v>
      </c>
      <c r="M93" s="71" t="e">
        <f>SUM(M14+M34+M40+M52+M61+M64+M73+#REF!+#REF!+M87)</f>
        <v>#REF!</v>
      </c>
      <c r="N93" s="71" t="e">
        <f>SUM(N14+N34+N40+N52+N61+N64+N73+#REF!+#REF!+N87)</f>
        <v>#REF!</v>
      </c>
      <c r="O93" s="69"/>
      <c r="P93" s="72">
        <v>18086</v>
      </c>
      <c r="Q93" s="78">
        <v>209.459</v>
      </c>
      <c r="R93" s="85">
        <v>36432.9</v>
      </c>
      <c r="S93" s="50" t="e">
        <f>J93/G93*100</f>
        <v>#REF!</v>
      </c>
      <c r="T93" s="51" t="e">
        <f>L93/G93*100</f>
        <v>#REF!</v>
      </c>
      <c r="U93" s="73" t="e">
        <f>SUM(U14:U88)</f>
        <v>#REF!</v>
      </c>
      <c r="V93" s="48" t="e">
        <f>SUM(V14+V34+V40+V52+V61+V64+V73+#REF!+#REF!+V87)</f>
        <v>#REF!</v>
      </c>
      <c r="W93" s="5" t="e">
        <f>L93/V93*100</f>
        <v>#REF!</v>
      </c>
    </row>
    <row r="94" spans="1:23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6"/>
      <c r="T94" s="7"/>
      <c r="U94" s="8"/>
      <c r="V94" s="9">
        <v>76369.2</v>
      </c>
      <c r="W94" s="10"/>
    </row>
    <row r="95" spans="1:22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4"/>
      <c r="T95" s="17"/>
      <c r="U95" s="18"/>
      <c r="V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79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2017-10-13T10:46:51Z</cp:lastPrinted>
  <dcterms:created xsi:type="dcterms:W3CDTF">2007-10-24T16:54:59Z</dcterms:created>
  <dcterms:modified xsi:type="dcterms:W3CDTF">2017-11-22T08:13:23Z</dcterms:modified>
  <cp:category/>
  <cp:version/>
  <cp:contentType/>
  <cp:contentStatus/>
</cp:coreProperties>
</file>