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115" windowHeight="547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<sst xmlns="http://schemas.openxmlformats.org/spreadsheetml/2006/main" count="211" uniqueCount="182">
  <si>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</si>
  <si>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</si>
  <si>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</si>
  <si>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</si>
  <si>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</si>
  <si>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</si>
  <si>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</si>
  <si>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</si>
  <si>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</si>
  <si>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</si>
  <si>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</si>
  <si>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</si>
  <si>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</si>
  <si>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</si>
  <si>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</si>
  <si>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</si>
  <si>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</si>
  <si>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</si>
  <si>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</si>
  <si>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</si>
  <si>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</si>
  <si>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</si>
  <si>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</si>
  <si>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</si>
  <si>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</si>
  <si>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</si>
  <si>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</si>
  <si>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</si>
  <si>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</si>
  <si>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</si>
  <si>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</si>
  <si>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</si>
  <si>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</si>
  <si>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</si>
  <si>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</si>
  <si>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</si>
  <si>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</si>
  <si>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</si>
  <si>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</si>
  <si>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</si>
  <si>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</si>
  <si>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</si>
  <si>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</si>
  <si>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</si>
  <si>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</si>
  <si>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</si>
  <si>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</si>
  <si>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</si>
  <si>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</si>
  <si>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</si>
  <si>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</si>
  <si>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</si>
  <si>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</si>
  <si>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</si>
  <si>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</si>
  <si>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</si>
  <si>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</si>
  <si>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</si>
  <si>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</si>
  <si>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</si>
  <si>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</si>
  <si>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</si>
  <si>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</si>
  <si>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</si>
  <si>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</si>
  <si>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</si>
  <si>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</si>
  <si>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</si>
  <si>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</si>
  <si>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</si>
  <si>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</si>
  <si>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</si>
  <si>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</si>
  <si>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</si>
  <si>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</si>
  <si>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</si>
  <si>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</si>
  <si>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</si>
  <si>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</si>
  <si>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</si>
  <si>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</si>
  <si>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</si>
  <si>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</si>
  <si>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</si>
  <si>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</si>
  <si>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</si>
  <si>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</si>
  <si>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</si>
  <si>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</si>
  <si>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</si>
  <si>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</si>
  <si>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</si>
  <si>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</si>
  <si>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</si>
  <si>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</si>
  <si>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</si>
  <si>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</si>
  <si>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</si>
  <si>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</si>
  <si>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</si>
  <si>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</si>
  <si>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</si>
  <si>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</si>
  <si>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</si>
  <si>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</si>
  <si>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</si>
  <si>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</si>
  <si>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</si>
  <si>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</si>
  <si>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</si>
  <si>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</si>
  <si>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</si>
  <si>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</si>
  <si>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</si>
  <si>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</si>
  <si>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</si>
  <si>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</si>
  <si>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</si>
  <si>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</si>
  <si>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</si>
  <si>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</si>
  <si>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</si>
  <si>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</si>
  <si>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</si>
  <si>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</si>
  <si>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</si>
  <si>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</si>
  <si>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</si>
  <si>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</si>
  <si>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</si>
  <si>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</si>
  <si>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</si>
  <si>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</si>
  <si>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</si>
  <si>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</si>
  <si>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</si>
  <si>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</si>
  <si>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</si>
  <si>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</si>
  <si>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</si>
  <si>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</si>
  <si>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</si>
  <si>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</si>
  <si>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</si>
  <si>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</si>
  <si>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</si>
  <si>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</si>
  <si>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</si>
  <si>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</si>
  <si>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</si>
  <si>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</si>
  <si>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</si>
  <si>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</si>
  <si>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</si>
  <si>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</si>
  <si>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</si>
  <si>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</si>
  <si>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</si>
  <si>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</si>
  <si>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</si>
  <si>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</si>
  <si>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</si>
  <si>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710,00</t>
  </si>
  <si>
    <t>3120,00</t>
  </si>
  <si>
    <t>5755,00</t>
  </si>
  <si>
    <t>125,00</t>
  </si>
  <si>
    <t>10,00</t>
  </si>
  <si>
    <t>5,00</t>
  </si>
  <si>
    <t>185,00</t>
  </si>
  <si>
    <t>50,0</t>
  </si>
  <si>
    <t>250,00</t>
  </si>
  <si>
    <t xml:space="preserve">к решению совета депутатов </t>
  </si>
  <si>
    <t>Елизаветинского сельского поселения</t>
  </si>
  <si>
    <t>Бюжет на 2019 год (тыс. руб.)</t>
  </si>
  <si>
    <t>Приложение  11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</si>
  <si>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2019 и 2020 годов 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</si>
  <si>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</si>
  <si>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</si>
  <si>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</si>
  <si>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Бюджет на 2020 год (тыс.руб.)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</si>
  <si>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</si>
  <si>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29.03.2018г.  № 239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</si>
</sst>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6" fillId="0" borderId="26" xfId="0" applyNumberFormat="1" applyFont="1" applyFill="1" applyBorder="1" applyAlignment="1">
      <alignment horizontal="center" wrapText="1"/>
    </xf>
    <xf numFmtId="2" fontId="13" fillId="0" borderId="26" xfId="0" applyNumberFormat="1" applyFont="1" applyFill="1" applyBorder="1" applyAlignment="1">
      <alignment horizontal="center" wrapText="1"/>
    </xf>
    <xf numFmtId="2" fontId="13" fillId="0" borderId="27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50">
      <selection activeCell="S113" sqref="S113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21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92" t="s">
        <v>174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37" t="s">
        <v>116</v>
      </c>
      <c r="U1" s="37" t="s">
        <v>116</v>
      </c>
      <c r="V1" s="38"/>
    </row>
    <row r="2" spans="1:22" ht="12.75">
      <c r="A2" s="2"/>
      <c r="B2" s="93" t="s">
        <v>171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37" t="s">
        <v>117</v>
      </c>
      <c r="U2" s="37" t="s">
        <v>117</v>
      </c>
      <c r="V2" s="38"/>
    </row>
    <row r="3" spans="1:22" ht="12.75">
      <c r="A3" s="2"/>
      <c r="B3" s="93" t="s">
        <v>172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37" t="s">
        <v>118</v>
      </c>
      <c r="U3" s="37" t="s">
        <v>118</v>
      </c>
      <c r="V3" s="38"/>
    </row>
    <row r="4" spans="1:22" ht="15" customHeight="1">
      <c r="A4" s="2"/>
      <c r="B4" s="93" t="s">
        <v>181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37" t="s">
        <v>119</v>
      </c>
      <c r="U4" s="37" t="s">
        <v>119</v>
      </c>
      <c r="V4" s="38"/>
    </row>
    <row r="5" spans="1:22" ht="1.5" customHeight="1" hidden="1">
      <c r="A5" s="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91" t="s">
        <v>175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ht="19.5" customHeight="1" hidden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99"/>
      <c r="V9" s="99"/>
      <c r="W9" s="99"/>
    </row>
    <row r="10" spans="1:24" ht="15.75" customHeight="1">
      <c r="A10" s="94" t="s">
        <v>0</v>
      </c>
      <c r="B10" s="96" t="s">
        <v>1</v>
      </c>
      <c r="C10" s="96" t="s">
        <v>2</v>
      </c>
      <c r="D10" s="96"/>
      <c r="E10" s="96"/>
      <c r="F10" s="96" t="s">
        <v>3</v>
      </c>
      <c r="G10" s="100" t="s">
        <v>4</v>
      </c>
      <c r="H10" s="101"/>
      <c r="I10" s="102"/>
      <c r="J10" s="96" t="s">
        <v>5</v>
      </c>
      <c r="K10" s="96" t="s">
        <v>6</v>
      </c>
      <c r="L10" s="100" t="s">
        <v>4</v>
      </c>
      <c r="M10" s="101"/>
      <c r="N10" s="102"/>
      <c r="O10" s="96" t="s">
        <v>125</v>
      </c>
      <c r="P10" s="109" t="s">
        <v>135</v>
      </c>
      <c r="Q10" s="111" t="s">
        <v>144</v>
      </c>
      <c r="R10" s="111" t="s">
        <v>173</v>
      </c>
      <c r="S10" s="109" t="s">
        <v>179</v>
      </c>
      <c r="T10" s="107" t="s">
        <v>7</v>
      </c>
      <c r="U10" s="114" t="s">
        <v>8</v>
      </c>
      <c r="V10" s="116" t="s">
        <v>9</v>
      </c>
      <c r="W10" s="103" t="s">
        <v>134</v>
      </c>
      <c r="X10" s="105" t="s">
        <v>10</v>
      </c>
    </row>
    <row r="11" spans="1:24" ht="16.5" customHeight="1">
      <c r="A11" s="95"/>
      <c r="B11" s="97"/>
      <c r="C11" s="97"/>
      <c r="D11" s="97"/>
      <c r="E11" s="97"/>
      <c r="F11" s="97"/>
      <c r="G11" s="97" t="s">
        <v>11</v>
      </c>
      <c r="H11" s="97" t="s">
        <v>12</v>
      </c>
      <c r="I11" s="97" t="s">
        <v>13</v>
      </c>
      <c r="J11" s="97"/>
      <c r="K11" s="97"/>
      <c r="L11" s="97" t="s">
        <v>14</v>
      </c>
      <c r="M11" s="97" t="s">
        <v>12</v>
      </c>
      <c r="N11" s="97" t="s">
        <v>13</v>
      </c>
      <c r="O11" s="97"/>
      <c r="P11" s="110"/>
      <c r="Q11" s="112"/>
      <c r="R11" s="112"/>
      <c r="S11" s="110"/>
      <c r="T11" s="108"/>
      <c r="U11" s="115"/>
      <c r="V11" s="117"/>
      <c r="W11" s="104"/>
      <c r="X11" s="106"/>
    </row>
    <row r="12" spans="1:24" ht="22.5" customHeight="1">
      <c r="A12" s="9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10"/>
      <c r="Q12" s="113"/>
      <c r="R12" s="113"/>
      <c r="S12" s="110"/>
      <c r="T12" s="108"/>
      <c r="U12" s="115"/>
      <c r="V12" s="118"/>
      <c r="W12" s="104"/>
      <c r="X12" s="106"/>
    </row>
    <row r="13" spans="1:24" ht="0.75" customHeight="1" hidden="1">
      <c r="A13" s="95"/>
      <c r="B13" s="97"/>
      <c r="C13" s="97"/>
      <c r="D13" s="97"/>
      <c r="E13" s="97"/>
      <c r="F13" s="97"/>
      <c r="G13" s="40"/>
      <c r="H13" s="40"/>
      <c r="I13" s="40"/>
      <c r="J13" s="40"/>
      <c r="K13" s="40"/>
      <c r="L13" s="40"/>
      <c r="M13" s="40"/>
      <c r="N13" s="40"/>
      <c r="O13" s="97"/>
      <c r="P13" s="39"/>
      <c r="Q13" s="74"/>
      <c r="R13" s="74"/>
      <c r="S13" s="39"/>
      <c r="T13" s="42"/>
      <c r="U13" s="43"/>
      <c r="V13" s="44"/>
      <c r="W13" s="104"/>
      <c r="X13" s="4"/>
    </row>
    <row r="14" spans="1:24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6">
        <v>11108.9</v>
      </c>
      <c r="S14" s="80">
        <v>10909.9</v>
      </c>
      <c r="T14" s="50">
        <f>J14/G14*100</f>
        <v>111.5333925845163</v>
      </c>
      <c r="U14" s="51">
        <f>L14/G14*100</f>
        <v>103.4406765653839</v>
      </c>
      <c r="V14" s="52" t="e">
        <f>L14/L94*100</f>
        <v>#REF!</v>
      </c>
      <c r="W14" s="48">
        <f>SUM(W15:W23)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7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7">
        <v>10252.8</v>
      </c>
      <c r="S16" s="82">
        <v>10360.8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7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7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7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180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7">
        <v>167.1</v>
      </c>
      <c r="S20" s="89">
        <v>167.1</v>
      </c>
      <c r="T20" s="50"/>
      <c r="U20" s="51"/>
      <c r="V20" s="60"/>
      <c r="W20" s="56"/>
      <c r="X20" s="5"/>
    </row>
    <row r="21" spans="1:24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7" t="s">
        <v>170</v>
      </c>
      <c r="S21" s="82"/>
      <c r="T21" s="50"/>
      <c r="U21" s="51"/>
      <c r="V21" s="60"/>
      <c r="W21" s="56"/>
      <c r="X21" s="5"/>
    </row>
    <row r="22" spans="1:24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7" t="s">
        <v>169</v>
      </c>
      <c r="S22" s="82">
        <v>50</v>
      </c>
      <c r="T22" s="50"/>
      <c r="U22" s="51"/>
      <c r="V22" s="60"/>
      <c r="W22" s="56"/>
      <c r="X22" s="5"/>
    </row>
    <row r="23" spans="1:24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7">
        <v>389</v>
      </c>
      <c r="S23" s="82">
        <v>332</v>
      </c>
      <c r="T23" s="50">
        <f>J23/G23*100</f>
        <v>143.95840896126123</v>
      </c>
      <c r="U23" s="51">
        <f>L23/G23*100</f>
        <v>133.37309201541947</v>
      </c>
      <c r="V23" s="60"/>
      <c r="W23" s="56">
        <f>SUM(W24:W34)</f>
        <v>12572.400000000001</v>
      </c>
      <c r="X23" s="5">
        <f aca="true" t="shared" si="3" ref="X23:X35">L23/W23*100</f>
        <v>122.73710667812033</v>
      </c>
    </row>
    <row r="24" spans="1:24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6"/>
      <c r="S24" s="83"/>
      <c r="T24" s="50">
        <f>J24/G24*100</f>
        <v>124.86421080935735</v>
      </c>
      <c r="U24" s="51">
        <f>L24/G24*100</f>
        <v>109.6531325625168</v>
      </c>
      <c r="V24" s="60"/>
      <c r="W24" s="56">
        <v>2007.6</v>
      </c>
      <c r="X24" s="5">
        <f t="shared" si="3"/>
        <v>203.1281131699542</v>
      </c>
    </row>
    <row r="25" spans="1:24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7"/>
      <c r="S25" s="81"/>
      <c r="T25" s="50">
        <f>J25/G25*100</f>
        <v>137.33333333333334</v>
      </c>
      <c r="U25" s="51">
        <f>L25/G25*100</f>
        <v>100</v>
      </c>
      <c r="V25" s="60"/>
      <c r="W25" s="56">
        <v>357.4</v>
      </c>
      <c r="X25" s="5">
        <f t="shared" si="3"/>
        <v>419.6978175713487</v>
      </c>
    </row>
    <row r="26" spans="1:24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7"/>
      <c r="S26" s="81"/>
      <c r="T26" s="50">
        <f>J26/G26*100</f>
        <v>0</v>
      </c>
      <c r="U26" s="51">
        <f>L26/G26*100</f>
        <v>0</v>
      </c>
      <c r="V26" s="60"/>
      <c r="W26" s="56">
        <v>69</v>
      </c>
      <c r="X26" s="5">
        <f t="shared" si="3"/>
        <v>0</v>
      </c>
    </row>
    <row r="27" spans="1:24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7"/>
      <c r="S27" s="81"/>
      <c r="T27" s="50"/>
      <c r="U27" s="51"/>
      <c r="V27" s="60"/>
      <c r="W27" s="56">
        <v>976.5</v>
      </c>
      <c r="X27" s="5">
        <f t="shared" si="3"/>
        <v>0</v>
      </c>
    </row>
    <row r="28" spans="1:24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7"/>
      <c r="S28" s="81"/>
      <c r="T28" s="50"/>
      <c r="U28" s="51"/>
      <c r="V28" s="60"/>
      <c r="W28" s="56">
        <v>311.4</v>
      </c>
      <c r="X28" s="5">
        <f t="shared" si="3"/>
        <v>0</v>
      </c>
    </row>
    <row r="29" spans="1:24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7"/>
      <c r="S29" s="81"/>
      <c r="T29" s="50"/>
      <c r="U29" s="51"/>
      <c r="V29" s="60"/>
      <c r="W29" s="56">
        <v>2079.9</v>
      </c>
      <c r="X29" s="5">
        <f t="shared" si="3"/>
        <v>0</v>
      </c>
    </row>
    <row r="30" spans="1:24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7"/>
      <c r="S30" s="81"/>
      <c r="T30" s="50">
        <f>J30/G30*100</f>
        <v>0</v>
      </c>
      <c r="U30" s="51">
        <f>L30/G30*100</f>
        <v>0</v>
      </c>
      <c r="V30" s="60"/>
      <c r="W30" s="56">
        <v>3897.1</v>
      </c>
      <c r="X30" s="5">
        <f t="shared" si="3"/>
        <v>0</v>
      </c>
    </row>
    <row r="31" spans="1:24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6">
        <v>233.7</v>
      </c>
      <c r="S31" s="80"/>
      <c r="T31" s="50"/>
      <c r="U31" s="51"/>
      <c r="V31" s="60"/>
      <c r="W31" s="56">
        <v>2166.8</v>
      </c>
      <c r="X31" s="5">
        <f t="shared" si="3"/>
        <v>0</v>
      </c>
    </row>
    <row r="32" spans="1:24" ht="25.5" customHeight="1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7">
        <v>233.7</v>
      </c>
      <c r="S32" s="82"/>
      <c r="T32" s="50">
        <f aca="true" t="shared" si="4" ref="T32:T39">J32/G32*100</f>
        <v>199.04</v>
      </c>
      <c r="U32" s="51">
        <f aca="true" t="shared" si="5" ref="U32:U39">L32/G32*100</f>
        <v>197.06</v>
      </c>
      <c r="V32" s="60"/>
      <c r="W32" s="56">
        <v>706.7</v>
      </c>
      <c r="X32" s="5">
        <f t="shared" si="3"/>
        <v>1394.2266874204047</v>
      </c>
    </row>
    <row r="33" spans="1:24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7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7"/>
      <c r="S34" s="82"/>
      <c r="T34" s="50" t="e">
        <f t="shared" si="4"/>
        <v>#DIV/0!</v>
      </c>
      <c r="U34" s="51" t="e">
        <f t="shared" si="5"/>
        <v>#DIV/0!</v>
      </c>
      <c r="V34" s="60"/>
      <c r="W34" s="56"/>
      <c r="X34" s="5" t="e">
        <f t="shared" si="3"/>
        <v>#DIV/0!</v>
      </c>
    </row>
    <row r="35" spans="1:24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6" t="s">
        <v>168</v>
      </c>
      <c r="S35" s="80">
        <v>210</v>
      </c>
      <c r="T35" s="50">
        <f t="shared" si="4"/>
        <v>164.07571192535715</v>
      </c>
      <c r="U35" s="51">
        <f t="shared" si="5"/>
        <v>103.02264554378462</v>
      </c>
      <c r="V35" s="52" t="e">
        <f>L35/L94*100</f>
        <v>#REF!</v>
      </c>
      <c r="W35" s="47">
        <f>SUM(W36:W39)</f>
        <v>508.6</v>
      </c>
      <c r="X35" s="5">
        <f t="shared" si="3"/>
        <v>833.6610302791978</v>
      </c>
    </row>
    <row r="36" spans="1:24" ht="27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7" t="s">
        <v>167</v>
      </c>
      <c r="S36" s="82">
        <v>5</v>
      </c>
      <c r="T36" s="50">
        <f t="shared" si="4"/>
        <v>153.28571428571428</v>
      </c>
      <c r="U36" s="51">
        <f t="shared" si="5"/>
        <v>100</v>
      </c>
      <c r="V36" s="52"/>
      <c r="W36" s="56">
        <v>250</v>
      </c>
      <c r="X36" s="5"/>
    </row>
    <row r="37" spans="1:24" ht="27.75" customHeight="1">
      <c r="A37" s="59" t="s">
        <v>176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7">
        <v>170</v>
      </c>
      <c r="S37" s="82">
        <v>195</v>
      </c>
      <c r="T37" s="50">
        <f t="shared" si="4"/>
        <v>187.0401337792642</v>
      </c>
      <c r="U37" s="51">
        <f t="shared" si="5"/>
        <v>109.45576162967467</v>
      </c>
      <c r="V37" s="60"/>
      <c r="W37" s="56">
        <v>258.6</v>
      </c>
      <c r="X37" s="5">
        <f>L37/W37*100</f>
        <v>556.844547563805</v>
      </c>
    </row>
    <row r="38" spans="1:24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7"/>
      <c r="S38" s="82"/>
      <c r="T38" s="50">
        <f t="shared" si="4"/>
        <v>0</v>
      </c>
      <c r="U38" s="51">
        <f t="shared" si="5"/>
        <v>0</v>
      </c>
      <c r="V38" s="60"/>
      <c r="W38" s="56"/>
      <c r="X38" s="5" t="e">
        <f>L38/W38*100</f>
        <v>#DIV/0!</v>
      </c>
    </row>
    <row r="39" spans="1:24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7"/>
      <c r="S39" s="82"/>
      <c r="T39" s="50">
        <f t="shared" si="4"/>
        <v>0</v>
      </c>
      <c r="U39" s="51">
        <f t="shared" si="5"/>
        <v>0</v>
      </c>
      <c r="V39" s="60"/>
      <c r="W39" s="56"/>
      <c r="X39" s="5" t="e">
        <f>L39/W39*100</f>
        <v>#DIV/0!</v>
      </c>
    </row>
    <row r="40" spans="1:24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7" t="s">
        <v>166</v>
      </c>
      <c r="S40" s="82">
        <v>10</v>
      </c>
      <c r="T40" s="50"/>
      <c r="U40" s="51"/>
      <c r="V40" s="60"/>
      <c r="W40" s="56"/>
      <c r="X40" s="5"/>
    </row>
    <row r="41" spans="1:24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6">
        <v>3840</v>
      </c>
      <c r="S41" s="80">
        <v>3920</v>
      </c>
      <c r="T41" s="50" t="e">
        <f>J41/G41*100</f>
        <v>#REF!</v>
      </c>
      <c r="U41" s="51" t="e">
        <f>L41/G41*100</f>
        <v>#REF!</v>
      </c>
      <c r="V41" s="52" t="e">
        <f>L41/L94*100</f>
        <v>#REF!</v>
      </c>
      <c r="W41" s="47" t="e">
        <f>#REF!+W43+W45+W46+W48+W50</f>
        <v>#REF!</v>
      </c>
      <c r="X41" s="5" t="e">
        <f>L41/W41*100</f>
        <v>#REF!</v>
      </c>
    </row>
    <row r="42" spans="1:24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7" t="s">
        <v>163</v>
      </c>
      <c r="S42" s="82">
        <v>3200</v>
      </c>
      <c r="T42" s="50"/>
      <c r="U42" s="51"/>
      <c r="V42" s="60"/>
      <c r="W42" s="56"/>
      <c r="X42" s="5"/>
    </row>
    <row r="43" spans="1:24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7" t="s">
        <v>162</v>
      </c>
      <c r="S43" s="82">
        <v>710</v>
      </c>
      <c r="T43" s="50">
        <f>J43/G43*100</f>
        <v>113.20754716981132</v>
      </c>
      <c r="U43" s="51">
        <f>L43/G43*100</f>
        <v>100.62893081761007</v>
      </c>
      <c r="V43" s="60"/>
      <c r="W43" s="56">
        <v>464</v>
      </c>
      <c r="X43" s="5"/>
    </row>
    <row r="44" spans="1:24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7"/>
      <c r="S44" s="82"/>
      <c r="T44" s="50"/>
      <c r="U44" s="51"/>
      <c r="V44" s="60"/>
      <c r="W44" s="56"/>
      <c r="X44" s="5"/>
    </row>
    <row r="45" spans="1:24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7"/>
      <c r="S45" s="82"/>
      <c r="T45" s="50">
        <f>J45/G45*100</f>
        <v>128.45685359487462</v>
      </c>
      <c r="U45" s="51">
        <f>L45/G45*100</f>
        <v>109.97389860001583</v>
      </c>
      <c r="V45" s="60"/>
      <c r="W45" s="56">
        <v>2405.8</v>
      </c>
      <c r="X45" s="5">
        <f>L45/W45*100</f>
        <v>288.9683265441849</v>
      </c>
    </row>
    <row r="46" spans="1:24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7"/>
      <c r="S46" s="82"/>
      <c r="T46" s="50"/>
      <c r="U46" s="51"/>
      <c r="V46" s="60"/>
      <c r="W46" s="56">
        <v>13108.7</v>
      </c>
      <c r="X46" s="5">
        <f>L46/W46*100</f>
        <v>0</v>
      </c>
    </row>
    <row r="47" spans="1:24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7"/>
      <c r="S47" s="82"/>
      <c r="T47" s="50">
        <f aca="true" t="shared" si="6" ref="T47:T55">J47/G47*100</f>
        <v>192.17758985200845</v>
      </c>
      <c r="U47" s="51">
        <f aca="true" t="shared" si="7" ref="U47:U55">L47/G47*100</f>
        <v>192.17758985200845</v>
      </c>
      <c r="V47" s="60"/>
      <c r="W47" s="56"/>
      <c r="X47" s="5"/>
    </row>
    <row r="48" spans="1:24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7"/>
      <c r="S48" s="82"/>
      <c r="T48" s="50">
        <f t="shared" si="6"/>
        <v>351.85</v>
      </c>
      <c r="U48" s="51">
        <f t="shared" si="7"/>
        <v>184.60000000000002</v>
      </c>
      <c r="V48" s="60"/>
      <c r="W48" s="56">
        <v>590.2</v>
      </c>
      <c r="X48" s="5">
        <f>L48/W48*100</f>
        <v>312.77533039647574</v>
      </c>
    </row>
    <row r="49" spans="1:24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7"/>
      <c r="S49" s="82"/>
      <c r="T49" s="50">
        <f t="shared" si="6"/>
        <v>25</v>
      </c>
      <c r="U49" s="51">
        <f t="shared" si="7"/>
        <v>25</v>
      </c>
      <c r="V49" s="60"/>
      <c r="W49" s="56">
        <v>155.6</v>
      </c>
      <c r="X49" s="5">
        <f>L49/W49*100</f>
        <v>160.66838046272494</v>
      </c>
    </row>
    <row r="50" spans="1:24" ht="33.75" customHeight="1">
      <c r="A50" s="59" t="s">
        <v>177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7">
        <v>10</v>
      </c>
      <c r="S50" s="82">
        <v>10</v>
      </c>
      <c r="T50" s="50">
        <f t="shared" si="6"/>
        <v>267.0886075949367</v>
      </c>
      <c r="U50" s="51">
        <f t="shared" si="7"/>
        <v>100</v>
      </c>
      <c r="V50" s="60"/>
      <c r="W50" s="56">
        <v>630</v>
      </c>
      <c r="X50" s="5">
        <f>L50/W50*100</f>
        <v>1253.968253968254</v>
      </c>
    </row>
    <row r="51" spans="1:24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7"/>
      <c r="S51" s="82"/>
      <c r="T51" s="50">
        <f t="shared" si="6"/>
        <v>100</v>
      </c>
      <c r="U51" s="51">
        <f t="shared" si="7"/>
        <v>100</v>
      </c>
      <c r="V51" s="60"/>
      <c r="W51" s="56">
        <v>630</v>
      </c>
      <c r="X51" s="5">
        <f>L51/W51*100</f>
        <v>142.85714285714286</v>
      </c>
    </row>
    <row r="52" spans="1:24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7"/>
      <c r="S52" s="82"/>
      <c r="T52" s="50">
        <f t="shared" si="6"/>
        <v>288.57142857142856</v>
      </c>
      <c r="U52" s="51">
        <f t="shared" si="7"/>
        <v>100</v>
      </c>
      <c r="V52" s="60"/>
      <c r="W52" s="56"/>
      <c r="X52" s="5"/>
    </row>
    <row r="53" spans="1:24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6">
        <v>13920.36</v>
      </c>
      <c r="S53" s="80">
        <v>13875.25</v>
      </c>
      <c r="T53" s="50">
        <f t="shared" si="6"/>
        <v>313.8063390138923</v>
      </c>
      <c r="U53" s="51">
        <f t="shared" si="7"/>
        <v>108.46463064702382</v>
      </c>
      <c r="V53" s="52" t="e">
        <f>L53/L94*100</f>
        <v>#REF!</v>
      </c>
      <c r="W53" s="47">
        <f>SUM(W54:W57)</f>
        <v>123998.7</v>
      </c>
      <c r="X53" s="5">
        <f>L53/W53*100</f>
        <v>79.99035473759</v>
      </c>
    </row>
    <row r="54" spans="1:24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7">
        <v>1939.73</v>
      </c>
      <c r="S54" s="82">
        <v>2017.73</v>
      </c>
      <c r="T54" s="50">
        <f t="shared" si="6"/>
        <v>116.49444903950328</v>
      </c>
      <c r="U54" s="51">
        <f t="shared" si="7"/>
        <v>116.49444903950328</v>
      </c>
      <c r="V54" s="60"/>
      <c r="W54" s="56">
        <v>6400</v>
      </c>
      <c r="X54" s="5"/>
    </row>
    <row r="55" spans="1:24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7">
        <v>3156.37</v>
      </c>
      <c r="S55" s="82">
        <v>3171.77</v>
      </c>
      <c r="T55" s="50">
        <f t="shared" si="6"/>
        <v>16.26228770104304</v>
      </c>
      <c r="U55" s="51">
        <f t="shared" si="7"/>
        <v>0</v>
      </c>
      <c r="V55" s="60"/>
      <c r="W55" s="56">
        <v>103230.5</v>
      </c>
      <c r="X55" s="5">
        <f>L55/W55*100</f>
        <v>0</v>
      </c>
    </row>
    <row r="56" spans="1:24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7">
        <v>8824.26</v>
      </c>
      <c r="S56" s="82">
        <v>8685.75</v>
      </c>
      <c r="T56" s="50"/>
      <c r="U56" s="51"/>
      <c r="V56" s="60"/>
      <c r="W56" s="56"/>
      <c r="X56" s="5"/>
    </row>
    <row r="57" spans="1:24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7"/>
      <c r="S57" s="82"/>
      <c r="T57" s="50">
        <f>J57/G57*100</f>
        <v>318.3056507249571</v>
      </c>
      <c r="U57" s="51">
        <f>L57/G57*100</f>
        <v>108.12312583064521</v>
      </c>
      <c r="V57" s="60"/>
      <c r="W57" s="56">
        <f>SUM(W58:W61)</f>
        <v>14368.2</v>
      </c>
      <c r="X57" s="5">
        <f>L57/W57*100</f>
        <v>563.3830264055345</v>
      </c>
    </row>
    <row r="58" spans="1:24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7"/>
      <c r="S58" s="82"/>
      <c r="T58" s="50">
        <f>J58/G58*100</f>
        <v>360.7020846910779</v>
      </c>
      <c r="U58" s="51">
        <f>L58/G58*100</f>
        <v>109.87472543387481</v>
      </c>
      <c r="V58" s="60"/>
      <c r="W58" s="56">
        <v>3635.7</v>
      </c>
      <c r="X58" s="5">
        <f>L58/W58*100</f>
        <v>1878.0427428005612</v>
      </c>
    </row>
    <row r="59" spans="1:24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7"/>
      <c r="S59" s="82"/>
      <c r="T59" s="50">
        <f>J59/G59*100</f>
        <v>0</v>
      </c>
      <c r="U59" s="51">
        <f>L59/G59*100</f>
        <v>0</v>
      </c>
      <c r="V59" s="60"/>
      <c r="W59" s="56"/>
      <c r="X59" s="5" t="e">
        <f>L59/W59*100</f>
        <v>#DIV/0!</v>
      </c>
    </row>
    <row r="60" spans="1:24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7"/>
      <c r="S60" s="82"/>
      <c r="T60" s="50"/>
      <c r="U60" s="51"/>
      <c r="V60" s="60"/>
      <c r="W60" s="56">
        <v>4052.8</v>
      </c>
      <c r="X60" s="5"/>
    </row>
    <row r="61" spans="1:24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7"/>
      <c r="S61" s="82"/>
      <c r="T61" s="50">
        <f>J61/G61*100</f>
        <v>121.05560307955517</v>
      </c>
      <c r="U61" s="51">
        <f>L61/G61*100</f>
        <v>108.366124893071</v>
      </c>
      <c r="V61" s="60"/>
      <c r="W61" s="56">
        <v>6679.7</v>
      </c>
      <c r="X61" s="5">
        <f>L61/W61*100</f>
        <v>189.64923574412026</v>
      </c>
    </row>
    <row r="62" spans="1:24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6"/>
      <c r="S62" s="80"/>
      <c r="T62" s="50">
        <f>J62/G62*100</f>
        <v>715.3846153846155</v>
      </c>
      <c r="U62" s="51">
        <f>L62/G62*100</f>
        <v>107.6923076923077</v>
      </c>
      <c r="V62" s="60"/>
      <c r="W62" s="47">
        <f>W64</f>
        <v>0</v>
      </c>
      <c r="X62" s="5"/>
    </row>
    <row r="63" spans="1:24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7"/>
      <c r="S63" s="82"/>
      <c r="T63" s="50"/>
      <c r="U63" s="51"/>
      <c r="V63" s="60"/>
      <c r="W63" s="47"/>
      <c r="X63" s="5"/>
    </row>
    <row r="64" spans="1:24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7"/>
      <c r="S64" s="82"/>
      <c r="T64" s="50">
        <f aca="true" t="shared" si="10" ref="T64:T71">J64/G64*100</f>
        <v>715.3846153846155</v>
      </c>
      <c r="U64" s="51">
        <f aca="true" t="shared" si="11" ref="U64:U71">L64/G64*100</f>
        <v>107.6923076923077</v>
      </c>
      <c r="V64" s="60"/>
      <c r="W64" s="56"/>
      <c r="X64" s="5"/>
    </row>
    <row r="65" spans="1:24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6"/>
      <c r="S65" s="80"/>
      <c r="T65" s="50">
        <f t="shared" si="10"/>
        <v>149.84268107724844</v>
      </c>
      <c r="U65" s="51">
        <f t="shared" si="11"/>
        <v>120.52074903438445</v>
      </c>
      <c r="V65" s="52" t="e">
        <f>L65/L94*100</f>
        <v>#REF!</v>
      </c>
      <c r="W65" s="47">
        <f>SUM(W66:W69)</f>
        <v>497109.89999999997</v>
      </c>
      <c r="X65" s="5">
        <f aca="true" t="shared" si="13" ref="X65:X71">L65/W65*100</f>
        <v>117.07672689680895</v>
      </c>
    </row>
    <row r="66" spans="1:24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7"/>
      <c r="S66" s="82"/>
      <c r="T66" s="50">
        <f t="shared" si="10"/>
        <v>139.75480064107114</v>
      </c>
      <c r="U66" s="51">
        <f t="shared" si="11"/>
        <v>119.36771106853075</v>
      </c>
      <c r="V66" s="60"/>
      <c r="W66" s="56">
        <v>144966.1</v>
      </c>
      <c r="X66" s="5">
        <f t="shared" si="13"/>
        <v>222.7734622094407</v>
      </c>
    </row>
    <row r="67" spans="1:24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7"/>
      <c r="S67" s="82"/>
      <c r="T67" s="50">
        <f t="shared" si="10"/>
        <v>167.34676195469223</v>
      </c>
      <c r="U67" s="51">
        <f t="shared" si="11"/>
        <v>122.30622775309735</v>
      </c>
      <c r="V67" s="60"/>
      <c r="W67" s="56">
        <v>322667</v>
      </c>
      <c r="X67" s="5">
        <f t="shared" si="13"/>
        <v>68.68536292834409</v>
      </c>
    </row>
    <row r="68" spans="1:24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7"/>
      <c r="S68" s="82"/>
      <c r="T68" s="50">
        <f t="shared" si="10"/>
        <v>170.93379114727176</v>
      </c>
      <c r="U68" s="51">
        <f t="shared" si="11"/>
        <v>152.27289691722027</v>
      </c>
      <c r="V68" s="60"/>
      <c r="W68" s="56">
        <v>12560</v>
      </c>
      <c r="X68" s="5">
        <f t="shared" si="13"/>
        <v>32.48407643312102</v>
      </c>
    </row>
    <row r="69" spans="1:24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7"/>
      <c r="S69" s="82"/>
      <c r="T69" s="50">
        <f t="shared" si="10"/>
        <v>132.3139979208227</v>
      </c>
      <c r="U69" s="51">
        <f t="shared" si="11"/>
        <v>117.1258183248574</v>
      </c>
      <c r="V69" s="60"/>
      <c r="W69" s="56">
        <f>SUM(W70:W71)</f>
        <v>16916.8</v>
      </c>
      <c r="X69" s="5">
        <f t="shared" si="13"/>
        <v>197.13539203631893</v>
      </c>
    </row>
    <row r="70" spans="1:24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7"/>
      <c r="S70" s="82"/>
      <c r="T70" s="50">
        <f t="shared" si="10"/>
        <v>138.7362589703408</v>
      </c>
      <c r="U70" s="51">
        <f t="shared" si="11"/>
        <v>117.48616500222633</v>
      </c>
      <c r="V70" s="60"/>
      <c r="W70" s="56">
        <v>9658.6</v>
      </c>
      <c r="X70" s="5">
        <f t="shared" si="13"/>
        <v>210.35139668274905</v>
      </c>
    </row>
    <row r="71" spans="1:24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7"/>
      <c r="S71" s="82"/>
      <c r="T71" s="50">
        <f t="shared" si="10"/>
        <v>122.37984919094428</v>
      </c>
      <c r="U71" s="51">
        <f t="shared" si="11"/>
        <v>116.5684231240552</v>
      </c>
      <c r="V71" s="60"/>
      <c r="W71" s="56">
        <v>7258.2</v>
      </c>
      <c r="X71" s="5">
        <f t="shared" si="13"/>
        <v>179.5486484252294</v>
      </c>
    </row>
    <row r="72" spans="1:24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6">
        <v>200</v>
      </c>
      <c r="S72" s="80">
        <v>200</v>
      </c>
      <c r="T72" s="50"/>
      <c r="U72" s="51"/>
      <c r="V72" s="60"/>
      <c r="W72" s="56"/>
      <c r="X72" s="5"/>
    </row>
    <row r="73" spans="1:24" ht="20.25" customHeight="1">
      <c r="A73" s="59" t="s">
        <v>178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7">
        <v>200</v>
      </c>
      <c r="S73" s="82">
        <v>200</v>
      </c>
      <c r="T73" s="50"/>
      <c r="U73" s="51"/>
      <c r="V73" s="60"/>
      <c r="W73" s="56"/>
      <c r="X73" s="5"/>
    </row>
    <row r="74" spans="1:24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6" t="s">
        <v>164</v>
      </c>
      <c r="S74" s="80">
        <v>5716</v>
      </c>
      <c r="T74" s="50">
        <f>J74/G74*100</f>
        <v>104.8353679915851</v>
      </c>
      <c r="U74" s="51">
        <f>L74/G74*100</f>
        <v>99.4485704268001</v>
      </c>
      <c r="V74" s="62" t="e">
        <f>L74/L94*100</f>
        <v>#REF!</v>
      </c>
      <c r="W74" s="47">
        <f>SUM(W76:W78)</f>
        <v>1570.6</v>
      </c>
      <c r="X74" s="5">
        <f>L74/W74*100</f>
        <v>198.65019737679867</v>
      </c>
    </row>
    <row r="75" spans="1:24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7" t="s">
        <v>164</v>
      </c>
      <c r="S75" s="82">
        <v>5716</v>
      </c>
      <c r="T75" s="50"/>
      <c r="U75" s="51"/>
      <c r="V75" s="62"/>
      <c r="W75" s="47"/>
      <c r="X75" s="5"/>
    </row>
    <row r="76" spans="1:24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7"/>
      <c r="S76" s="82"/>
      <c r="T76" s="50">
        <f>J76/G76*100</f>
        <v>125</v>
      </c>
      <c r="U76" s="51">
        <f>L76/G76*100</f>
        <v>100</v>
      </c>
      <c r="V76" s="60"/>
      <c r="W76" s="56">
        <v>275</v>
      </c>
      <c r="X76" s="5">
        <f>L76/W76*100</f>
        <v>145.45454545454547</v>
      </c>
    </row>
    <row r="77" spans="1:24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7"/>
      <c r="S77" s="82"/>
      <c r="T77" s="50">
        <f>J77/G77*100</f>
        <v>114.58333333333333</v>
      </c>
      <c r="U77" s="51">
        <f>L77/G77*100</f>
        <v>100</v>
      </c>
      <c r="V77" s="60"/>
      <c r="W77" s="56">
        <v>313.3</v>
      </c>
      <c r="X77" s="5">
        <f>L77/W77*100</f>
        <v>153.20778806255984</v>
      </c>
    </row>
    <row r="78" spans="1:24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7"/>
      <c r="S78" s="82"/>
      <c r="T78" s="50">
        <f>J78/G78*100</f>
        <v>99.18929694768084</v>
      </c>
      <c r="U78" s="51">
        <f>L78/G78*100</f>
        <v>99.23359766092233</v>
      </c>
      <c r="V78" s="60"/>
      <c r="W78" s="56">
        <v>982.3</v>
      </c>
      <c r="X78" s="5">
        <f>L78/W78*100</f>
        <v>228.03624147409144</v>
      </c>
    </row>
    <row r="79" spans="1:24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6">
        <v>360.3</v>
      </c>
      <c r="S79" s="80">
        <v>360.3</v>
      </c>
      <c r="T79" s="50"/>
      <c r="U79" s="51"/>
      <c r="V79" s="60"/>
      <c r="W79" s="56"/>
      <c r="X79" s="5"/>
    </row>
    <row r="80" spans="1:24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6">
        <v>360.3</v>
      </c>
      <c r="S80" s="82">
        <v>360.3</v>
      </c>
      <c r="T80" s="50"/>
      <c r="U80" s="51"/>
      <c r="V80" s="60"/>
      <c r="W80" s="56"/>
      <c r="X80" s="5"/>
    </row>
    <row r="81" spans="1:24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7"/>
      <c r="S81" s="81"/>
      <c r="T81" s="50" t="e">
        <f>J81/G81*100</f>
        <v>#DIV/0!</v>
      </c>
      <c r="U81" s="51"/>
      <c r="V81" s="60"/>
      <c r="W81" s="56"/>
      <c r="X81" s="5"/>
    </row>
    <row r="82" spans="1:24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7"/>
      <c r="S82" s="81"/>
      <c r="T82" s="50">
        <f>J82/G82*100</f>
        <v>113.96825396825396</v>
      </c>
      <c r="U82" s="51">
        <f>L82/G82*100</f>
        <v>113.96825396825396</v>
      </c>
      <c r="V82" s="60"/>
      <c r="W82" s="56">
        <v>3441.8</v>
      </c>
      <c r="X82" s="5">
        <f aca="true" t="shared" si="17" ref="X82:X89">L82/W82*100</f>
        <v>208.6117729095241</v>
      </c>
    </row>
    <row r="83" spans="1:24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7"/>
      <c r="S83" s="81"/>
      <c r="T83" s="50">
        <f>J83/G83*100</f>
        <v>294.0845070422535</v>
      </c>
      <c r="U83" s="51"/>
      <c r="V83" s="60"/>
      <c r="W83" s="56">
        <v>14181.6</v>
      </c>
      <c r="X83" s="5">
        <f t="shared" si="17"/>
        <v>2.944660687087494</v>
      </c>
    </row>
    <row r="84" spans="1:24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7"/>
      <c r="S84" s="81"/>
      <c r="T84" s="50" t="e">
        <f>J84/G84*100</f>
        <v>#DIV/0!</v>
      </c>
      <c r="U84" s="51" t="e">
        <f>L84/G84*100</f>
        <v>#DIV/0!</v>
      </c>
      <c r="V84" s="60"/>
      <c r="W84" s="56"/>
      <c r="X84" s="5" t="e">
        <f t="shared" si="17"/>
        <v>#DIV/0!</v>
      </c>
    </row>
    <row r="85" spans="1:24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7"/>
      <c r="S85" s="81"/>
      <c r="T85" s="50">
        <f>J85/G85*100</f>
        <v>0</v>
      </c>
      <c r="U85" s="51">
        <f>L85/G85*100</f>
        <v>0</v>
      </c>
      <c r="V85" s="60"/>
      <c r="W85" s="56">
        <v>6400.4</v>
      </c>
      <c r="X85" s="5">
        <f t="shared" si="17"/>
        <v>0</v>
      </c>
    </row>
    <row r="86" spans="1:24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7"/>
      <c r="S86" s="81"/>
      <c r="T86" s="50"/>
      <c r="U86" s="51"/>
      <c r="V86" s="60"/>
      <c r="W86" s="56">
        <v>9504.4</v>
      </c>
      <c r="X86" s="5">
        <f t="shared" si="17"/>
        <v>2.7460965447582173</v>
      </c>
    </row>
    <row r="87" spans="1:24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7"/>
      <c r="S87" s="81"/>
      <c r="T87" s="50">
        <f>J87/G87*100</f>
        <v>69.17105263157895</v>
      </c>
      <c r="U87" s="51">
        <f>L87/G87*100</f>
        <v>68.42105263157895</v>
      </c>
      <c r="V87" s="60"/>
      <c r="W87" s="56">
        <v>3408.6</v>
      </c>
      <c r="X87" s="5">
        <f t="shared" si="17"/>
        <v>152.55530129672005</v>
      </c>
    </row>
    <row r="88" spans="1:24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6">
        <v>125</v>
      </c>
      <c r="S88" s="80">
        <v>125</v>
      </c>
      <c r="T88" s="50">
        <f>J88/G88*100</f>
        <v>127.28897698352961</v>
      </c>
      <c r="U88" s="51">
        <f>L88/G88*100</f>
        <v>127.28897698352961</v>
      </c>
      <c r="V88" s="52" t="e">
        <f>L88/L94*100</f>
        <v>#REF!</v>
      </c>
      <c r="W88" s="47">
        <f>SUM(W89:W92)</f>
        <v>39732.5</v>
      </c>
      <c r="X88" s="5">
        <f t="shared" si="17"/>
        <v>469.04045806329833</v>
      </c>
    </row>
    <row r="89" spans="1:24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7"/>
      <c r="S89" s="82"/>
      <c r="T89" s="50">
        <f>J89/G89*100</f>
        <v>126.58956260646602</v>
      </c>
      <c r="U89" s="51">
        <f>L89/G89*100</f>
        <v>126.58956260646602</v>
      </c>
      <c r="V89" s="44"/>
      <c r="W89" s="56">
        <v>39732.5</v>
      </c>
      <c r="X89" s="5">
        <f t="shared" si="17"/>
        <v>466.46322280249166</v>
      </c>
    </row>
    <row r="90" spans="1:24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7"/>
      <c r="S90" s="82"/>
      <c r="T90" s="50"/>
      <c r="U90" s="51"/>
      <c r="V90" s="44"/>
      <c r="W90" s="56"/>
      <c r="X90" s="5"/>
    </row>
    <row r="91" spans="1:24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7"/>
      <c r="S91" s="82"/>
      <c r="T91" s="50" t="e">
        <f>J91/G91*100</f>
        <v>#DIV/0!</v>
      </c>
      <c r="U91" s="51"/>
      <c r="V91" s="44"/>
      <c r="W91" s="56"/>
      <c r="X91" s="5"/>
    </row>
    <row r="92" spans="1:24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7" t="s">
        <v>165</v>
      </c>
      <c r="S92" s="82">
        <v>125</v>
      </c>
      <c r="T92" s="50" t="e">
        <f>J92/G92*100</f>
        <v>#DIV/0!</v>
      </c>
      <c r="U92" s="51" t="e">
        <f>L92/G92*100</f>
        <v>#DIV/0!</v>
      </c>
      <c r="V92" s="44"/>
      <c r="W92" s="56"/>
      <c r="X92" s="5"/>
    </row>
    <row r="93" spans="1:24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8"/>
      <c r="S93" s="84"/>
      <c r="T93" s="50"/>
      <c r="U93" s="51"/>
      <c r="V93" s="44"/>
      <c r="W93" s="56"/>
      <c r="X93" s="5"/>
    </row>
    <row r="94" spans="1:24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119">
        <v>35728.26</v>
      </c>
      <c r="S94" s="85">
        <v>35316.45</v>
      </c>
      <c r="T94" s="50" t="e">
        <f>J94/G94*100</f>
        <v>#REF!</v>
      </c>
      <c r="U94" s="51" t="e">
        <f>L94/G94*100</f>
        <v>#REF!</v>
      </c>
      <c r="V94" s="73" t="e">
        <f>SUM(V14:V89)</f>
        <v>#REF!</v>
      </c>
      <c r="W94" s="48" t="e">
        <f>SUM(W14+W35+W41+W53+W62+W65+W74+#REF!+#REF!+W88)</f>
        <v>#REF!</v>
      </c>
      <c r="X94" s="5" t="e">
        <f>L94/W94*100</f>
        <v>#REF!</v>
      </c>
    </row>
    <row r="95" spans="1:24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6"/>
      <c r="U95" s="7"/>
      <c r="V95" s="8"/>
      <c r="W95" s="9">
        <v>76369.2</v>
      </c>
      <c r="X95" s="10"/>
    </row>
    <row r="96" spans="1:23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4"/>
      <c r="U96" s="17"/>
      <c r="V96" s="18"/>
      <c r="W96" s="19"/>
    </row>
    <row r="97" ht="7.5" customHeight="1">
      <c r="L97" s="21"/>
    </row>
    <row r="98" spans="1:19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</row>
    <row r="99" spans="1:19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</row>
    <row r="100" spans="1:19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</row>
    <row r="101" spans="1:19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</row>
    <row r="102" spans="1:19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</row>
    <row r="103" spans="1:19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2:19" ht="12.75"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  <row r="177" spans="1:19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</row>
    <row r="178" spans="1:19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</row>
  </sheetData>
  <sheetProtection/>
  <mergeCells count="31">
    <mergeCell ref="X10:X12"/>
    <mergeCell ref="T10:T12"/>
    <mergeCell ref="P10:P12"/>
    <mergeCell ref="Q10:Q12"/>
    <mergeCell ref="U10:U12"/>
    <mergeCell ref="V10:V12"/>
    <mergeCell ref="S10:S12"/>
    <mergeCell ref="R10:R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S5"/>
    <mergeCell ref="A8:W8"/>
    <mergeCell ref="B1:S1"/>
    <mergeCell ref="B2:S2"/>
    <mergeCell ref="B3:S3"/>
    <mergeCell ref="B4:S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2018-03-29T13:36:34Z</cp:lastPrinted>
  <dcterms:created xsi:type="dcterms:W3CDTF">2007-10-24T16:54:59Z</dcterms:created>
  <dcterms:modified xsi:type="dcterms:W3CDTF">2018-03-29T13:36:49Z</dcterms:modified>
  <cp:category/>
  <cp:version/>
  <cp:contentType/>
  <cp:contentStatus/>
</cp:coreProperties>
</file>