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62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<sst xmlns="http://schemas.openxmlformats.org/spreadsheetml/2006/main" count="90" uniqueCount="66">
  <si>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</si>
  <si>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</si>
  <si>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</si>
  <si>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</si>
  <si>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</si>
  <si>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</si>
  <si>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</si>
  <si>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</si>
  <si>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</si>
  <si>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</si>
  <si>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</si>
  <si>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</si>
  <si>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</si>
  <si>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</si>
  <si>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</si>
  <si>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</si>
  <si>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</si>
  <si>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</si>
  <si>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</si>
  <si>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</si>
  <si>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</si>
  <si>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</si>
  <si>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</si>
  <si>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</si>
  <si>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</si>
  <si>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</si>
  <si>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</si>
  <si>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</si>
  <si>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</si>
  <si>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</si>
  <si>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</si>
  <si>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</si>
  <si>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</si>
  <si>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</si>
  <si>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</si>
  <si>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</si>
  <si>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</si>
  <si>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</si>
  <si>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</si>
  <si>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</si>
  <si>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</si>
  <si>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</si>
  <si>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</si>
  <si>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</si>
  <si>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</si>
  <si>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</si>
  <si>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</si>
  <si>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</si>
  <si>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</si>
  <si>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</si>
  <si>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</si>
  <si>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</si>
  <si>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</si>
  <si>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</si>
  <si>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</si>
  <si>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</si>
  <si>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 xml:space="preserve">Дата и номер </t>
  </si>
  <si>
    <t>Администрация Елизаветинского сельского поселения</t>
  </si>
  <si>
    <t xml:space="preserve">                                           к Решению Совета депутатов </t>
  </si>
  <si>
    <t>Проект   на 2023 год (тыс.руб.)</t>
  </si>
  <si>
    <t>Постановление администрации Елизаветинского сельского поселения  от 28.10.2020 г. № 298</t>
  </si>
  <si>
    <t xml:space="preserve">Распределение бюджетных ассигнований на реализацию муниципальной   программы   Елизаветинского сельского поселения на плановый период 2023 и 2024 годов </t>
  </si>
  <si>
    <t>Проект   на 2024 год (тыс.руб.)</t>
  </si>
  <si>
    <t xml:space="preserve">                        Приложение  15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</si>
  <si>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2022-2024 годы» </t>
  </si>
  <si>
    <t>Елизаветинского сельского поселения от 08.07.2022г.  № 168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</si>
</sst>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186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86" fontId="0" fillId="0" borderId="11" xfId="0" applyNumberFormat="1" applyBorder="1" applyAlignment="1">
      <alignment/>
    </xf>
    <xf numFmtId="186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Fill="1" applyBorder="1" applyAlignment="1">
      <alignment horizontal="center" vertical="center" wrapText="1"/>
    </xf>
    <xf numFmtId="186" fontId="2" fillId="0" borderId="15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186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vertical="center" wrapText="1"/>
    </xf>
    <xf numFmtId="0" fontId="14" fillId="0" borderId="25" xfId="0" applyFont="1" applyBorder="1" applyAlignment="1">
      <alignment/>
    </xf>
    <xf numFmtId="186" fontId="0" fillId="0" borderId="22" xfId="0" applyNumberFormat="1" applyBorder="1" applyAlignment="1">
      <alignment/>
    </xf>
    <xf numFmtId="0" fontId="2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2" fontId="2" fillId="0" borderId="29" xfId="0" applyNumberFormat="1" applyFon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186" fontId="2" fillId="0" borderId="32" xfId="0" applyNumberFormat="1" applyFont="1" applyBorder="1" applyAlignment="1">
      <alignment horizontal="center" wrapText="1"/>
    </xf>
    <xf numFmtId="186" fontId="0" fillId="0" borderId="36" xfId="0" applyNumberFormat="1" applyBorder="1" applyAlignment="1">
      <alignment/>
    </xf>
    <xf numFmtId="0" fontId="5" fillId="0" borderId="37" xfId="0" applyFont="1" applyBorder="1" applyAlignment="1">
      <alignment horizontal="center" wrapText="1"/>
    </xf>
    <xf numFmtId="2" fontId="2" fillId="0" borderId="38" xfId="0" applyNumberFormat="1" applyFont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vertical="center" wrapText="1"/>
    </xf>
    <xf numFmtId="2" fontId="2" fillId="0" borderId="4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2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5" fillId="0" borderId="31" xfId="0" applyFont="1" applyFill="1" applyBorder="1" applyAlignment="1">
      <alignment horizontal="center" wrapText="1"/>
    </xf>
    <xf numFmtId="2" fontId="2" fillId="0" borderId="41" xfId="0" applyNumberFormat="1" applyFont="1" applyFill="1" applyBorder="1" applyAlignment="1">
      <alignment horizontal="center" vertical="center" wrapText="1"/>
    </xf>
    <xf numFmtId="2" fontId="2" fillId="0" borderId="42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2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3">
      <selection activeCell="C5" sqref="C5:J5"/>
    </sheetView>
  </sheetViews>
  <sheetFormatPr defaultColWidth="9.00390625" defaultRowHeight="12.75"/>
  <cols>
    <col min="1" max="1" width="6.875" style="13" customWidth="1"/>
    <col min="2" max="2" width="41.625" style="0" customWidth="1"/>
    <col min="3" max="3" width="21.625" style="10" customWidth="1"/>
    <col min="4" max="4" width="16.125" style="17" customWidth="1"/>
    <col min="5" max="5" width="12.625" style="6" hidden="1" customWidth="1"/>
    <col min="6" max="6" width="12.875" style="6" hidden="1" customWidth="1"/>
    <col min="7" max="7" width="11.75390625" style="6" hidden="1" customWidth="1"/>
    <col min="8" max="8" width="9.625" style="6" hidden="1" customWidth="1"/>
    <col min="9" max="9" width="11.25390625" style="6" customWidth="1"/>
    <col min="10" max="10" width="11.875" style="6" customWidth="1"/>
    <col min="11" max="11" width="0.12890625" style="16" hidden="1" customWidth="1"/>
  </cols>
  <sheetData>
    <row r="1" ht="14.25" customHeight="1" hidden="1">
      <c r="C1" s="9"/>
    </row>
    <row r="2" ht="14.25" customHeight="1" hidden="1">
      <c r="C2" s="9"/>
    </row>
    <row r="3" spans="3:10" ht="14.25" customHeight="1">
      <c r="C3" s="82" t="s">
        <v>63</v>
      </c>
      <c r="D3" s="83"/>
      <c r="E3" s="83"/>
      <c r="F3" s="83"/>
      <c r="G3" s="83"/>
      <c r="H3" s="83"/>
      <c r="I3" s="83"/>
      <c r="J3" s="83"/>
    </row>
    <row r="4" spans="3:10" ht="14.25" customHeight="1">
      <c r="C4" s="84" t="s">
        <v>58</v>
      </c>
      <c r="D4" s="85"/>
      <c r="E4" s="85"/>
      <c r="F4" s="85"/>
      <c r="G4" s="85"/>
      <c r="H4" s="85"/>
      <c r="I4" s="85"/>
      <c r="J4" s="85"/>
    </row>
    <row r="5" spans="3:10" ht="14.25" customHeight="1">
      <c r="C5" s="84" t="s">
        <v>65</v>
      </c>
      <c r="D5" s="85"/>
      <c r="E5" s="85"/>
      <c r="F5" s="85"/>
      <c r="G5" s="85"/>
      <c r="H5" s="85"/>
      <c r="I5" s="85"/>
      <c r="J5" s="85"/>
    </row>
    <row r="6" spans="3:10" ht="14.25" customHeight="1">
      <c r="C6" s="76"/>
      <c r="D6" s="84"/>
      <c r="E6" s="85"/>
      <c r="F6" s="85"/>
      <c r="G6" s="85"/>
      <c r="H6" s="85"/>
      <c r="I6" s="85"/>
      <c r="J6" s="85"/>
    </row>
    <row r="7" spans="3:10" ht="13.5" customHeight="1">
      <c r="C7" s="9"/>
      <c r="D7" s="18"/>
      <c r="E7" s="11"/>
      <c r="F7" s="11"/>
      <c r="G7" s="11"/>
      <c r="H7" s="11"/>
      <c r="I7" s="11"/>
      <c r="J7" s="11"/>
    </row>
    <row r="8" ht="14.25" customHeight="1" hidden="1">
      <c r="C8" s="9"/>
    </row>
    <row r="9" spans="1:10" ht="45" customHeight="1" thickBot="1">
      <c r="A9" s="88" t="s">
        <v>61</v>
      </c>
      <c r="B9" s="88"/>
      <c r="C9" s="88"/>
      <c r="D9" s="88"/>
      <c r="E9" s="88"/>
      <c r="F9" s="88"/>
      <c r="G9" s="88"/>
      <c r="H9" s="88"/>
      <c r="I9" s="88"/>
      <c r="J9" s="88"/>
    </row>
    <row r="10" spans="1:10" ht="4.5" customHeight="1" hidden="1" thickBot="1">
      <c r="A10" s="21"/>
      <c r="B10" s="22"/>
      <c r="C10" s="23"/>
      <c r="D10" s="23"/>
      <c r="E10" s="24"/>
      <c r="F10" s="24"/>
      <c r="G10" s="24"/>
      <c r="H10" s="24"/>
      <c r="I10" s="24"/>
      <c r="J10" s="24"/>
    </row>
    <row r="11" spans="1:10" ht="16.5" hidden="1" thickBot="1">
      <c r="A11" s="48"/>
      <c r="B11" s="49"/>
      <c r="C11" s="50"/>
      <c r="D11" s="50"/>
      <c r="E11" s="51"/>
      <c r="F11" s="51"/>
      <c r="G11" s="51"/>
      <c r="H11" s="51"/>
      <c r="I11" s="51"/>
      <c r="J11" s="57"/>
    </row>
    <row r="12" spans="1:11" ht="68.25" customHeight="1" thickBot="1">
      <c r="A12" s="65" t="s">
        <v>1</v>
      </c>
      <c r="B12" s="66" t="s">
        <v>0</v>
      </c>
      <c r="C12" s="66" t="s">
        <v>56</v>
      </c>
      <c r="D12" s="67" t="s">
        <v>11</v>
      </c>
      <c r="E12" s="68" t="s">
        <v>50</v>
      </c>
      <c r="F12" s="68" t="s">
        <v>38</v>
      </c>
      <c r="G12" s="68" t="s">
        <v>41</v>
      </c>
      <c r="H12" s="69" t="s">
        <v>39</v>
      </c>
      <c r="I12" s="72" t="s">
        <v>59</v>
      </c>
      <c r="J12" s="79" t="s">
        <v>62</v>
      </c>
      <c r="K12" s="70" t="s">
        <v>42</v>
      </c>
    </row>
    <row r="13" spans="1:11" ht="108.75" customHeight="1" hidden="1">
      <c r="A13" s="52">
        <v>1</v>
      </c>
      <c r="B13" s="53" t="s">
        <v>51</v>
      </c>
      <c r="C13" s="54" t="s">
        <v>55</v>
      </c>
      <c r="D13" s="55" t="s">
        <v>52</v>
      </c>
      <c r="E13" s="46"/>
      <c r="F13" s="46"/>
      <c r="G13" s="46"/>
      <c r="H13" s="56"/>
      <c r="I13" s="73"/>
      <c r="J13" s="80">
        <v>1000</v>
      </c>
      <c r="K13" s="58" t="e">
        <f>G13/F13*100</f>
        <v>#DIV/0!</v>
      </c>
    </row>
    <row r="14" spans="1:11" ht="114" customHeight="1" thickBot="1">
      <c r="A14" s="59">
        <v>1</v>
      </c>
      <c r="B14" s="60" t="s">
        <v>64</v>
      </c>
      <c r="C14" s="61" t="s">
        <v>60</v>
      </c>
      <c r="D14" s="62" t="s">
        <v>57</v>
      </c>
      <c r="E14" s="63">
        <v>500</v>
      </c>
      <c r="F14" s="63">
        <v>500</v>
      </c>
      <c r="G14" s="63">
        <v>300</v>
      </c>
      <c r="H14" s="64"/>
      <c r="I14" s="74">
        <v>35553.89</v>
      </c>
      <c r="J14" s="81">
        <f>29332+8060.4</f>
        <v>37392.4</v>
      </c>
      <c r="K14" s="71"/>
    </row>
    <row r="15" spans="1:11" ht="77.25" customHeight="1" hidden="1">
      <c r="A15" s="43">
        <v>3</v>
      </c>
      <c r="B15" s="44" t="s">
        <v>53</v>
      </c>
      <c r="C15" s="45" t="s">
        <v>54</v>
      </c>
      <c r="D15" s="45" t="s">
        <v>2</v>
      </c>
      <c r="E15" s="46">
        <v>500</v>
      </c>
      <c r="F15" s="46">
        <v>500</v>
      </c>
      <c r="G15" s="46">
        <v>1530</v>
      </c>
      <c r="H15" s="46">
        <v>-530</v>
      </c>
      <c r="I15" s="46"/>
      <c r="J15" s="47"/>
      <c r="K15" s="58">
        <f>G15/F15*100</f>
        <v>306</v>
      </c>
    </row>
    <row r="16" spans="1:11" ht="0" customHeight="1" hidden="1">
      <c r="A16" s="25">
        <v>5</v>
      </c>
      <c r="B16" s="2" t="s">
        <v>22</v>
      </c>
      <c r="C16" s="31" t="s">
        <v>23</v>
      </c>
      <c r="D16" s="31" t="s">
        <v>2</v>
      </c>
      <c r="E16" s="7">
        <v>5800</v>
      </c>
      <c r="F16" s="7">
        <f>5800+670.6</f>
        <v>6470.6</v>
      </c>
      <c r="G16" s="7">
        <v>17244</v>
      </c>
      <c r="H16" s="7"/>
      <c r="I16" s="7"/>
      <c r="J16" s="40"/>
      <c r="K16" s="19">
        <f>G16/F16*100</f>
        <v>266.49769727691404</v>
      </c>
    </row>
    <row r="17" spans="1:11" ht="57" customHeight="1" hidden="1">
      <c r="A17" s="25">
        <v>6</v>
      </c>
      <c r="B17" s="2" t="s">
        <v>21</v>
      </c>
      <c r="C17" s="31" t="s">
        <v>20</v>
      </c>
      <c r="D17" s="32" t="s">
        <v>18</v>
      </c>
      <c r="E17" s="7">
        <v>0</v>
      </c>
      <c r="F17" s="7">
        <v>0</v>
      </c>
      <c r="G17" s="7">
        <v>0</v>
      </c>
      <c r="H17" s="7"/>
      <c r="I17" s="7"/>
      <c r="J17" s="40"/>
      <c r="K17" s="19"/>
    </row>
    <row r="18" spans="1:11" ht="69" customHeight="1" hidden="1">
      <c r="A18" s="25">
        <v>7</v>
      </c>
      <c r="B18" s="2" t="s">
        <v>43</v>
      </c>
      <c r="C18" s="31" t="s">
        <v>44</v>
      </c>
      <c r="D18" s="31" t="s">
        <v>3</v>
      </c>
      <c r="E18" s="7">
        <v>2500</v>
      </c>
      <c r="F18" s="7">
        <v>0</v>
      </c>
      <c r="G18" s="7">
        <v>200</v>
      </c>
      <c r="H18" s="7"/>
      <c r="I18" s="7"/>
      <c r="J18" s="40"/>
      <c r="K18" s="19"/>
    </row>
    <row r="19" spans="1:11" ht="81" customHeight="1" hidden="1">
      <c r="A19" s="25">
        <v>8</v>
      </c>
      <c r="B19" s="5" t="s">
        <v>40</v>
      </c>
      <c r="C19" s="31"/>
      <c r="D19" s="31" t="s">
        <v>3</v>
      </c>
      <c r="E19" s="7">
        <v>1367</v>
      </c>
      <c r="F19" s="7">
        <v>0</v>
      </c>
      <c r="G19" s="7">
        <v>0</v>
      </c>
      <c r="H19" s="7"/>
      <c r="I19" s="7"/>
      <c r="J19" s="40"/>
      <c r="K19" s="19"/>
    </row>
    <row r="20" spans="1:11" ht="52.5" customHeight="1" hidden="1">
      <c r="A20" s="25">
        <v>9</v>
      </c>
      <c r="B20" s="2" t="s">
        <v>26</v>
      </c>
      <c r="C20" s="31" t="s">
        <v>7</v>
      </c>
      <c r="D20" s="31" t="s">
        <v>3</v>
      </c>
      <c r="E20" s="7">
        <v>2100</v>
      </c>
      <c r="F20" s="7">
        <v>2100</v>
      </c>
      <c r="G20" s="7">
        <v>2000</v>
      </c>
      <c r="H20" s="7"/>
      <c r="I20" s="7"/>
      <c r="J20" s="40"/>
      <c r="K20" s="19">
        <f aca="true" t="shared" si="0" ref="K20:K36">G20/F20*100</f>
        <v>95.23809523809523</v>
      </c>
    </row>
    <row r="21" spans="1:11" ht="69" customHeight="1" hidden="1">
      <c r="A21" s="25">
        <v>10</v>
      </c>
      <c r="B21" s="2" t="s">
        <v>36</v>
      </c>
      <c r="C21" s="31" t="s">
        <v>8</v>
      </c>
      <c r="D21" s="31" t="s">
        <v>3</v>
      </c>
      <c r="E21" s="7">
        <v>900</v>
      </c>
      <c r="F21" s="7">
        <v>900</v>
      </c>
      <c r="G21" s="7">
        <v>900</v>
      </c>
      <c r="H21" s="7"/>
      <c r="I21" s="7"/>
      <c r="J21" s="40"/>
      <c r="K21" s="19">
        <f t="shared" si="0"/>
        <v>100</v>
      </c>
    </row>
    <row r="22" spans="1:11" ht="67.5" customHeight="1" hidden="1">
      <c r="A22" s="89">
        <v>11</v>
      </c>
      <c r="B22" s="90" t="s">
        <v>34</v>
      </c>
      <c r="C22" s="91" t="s">
        <v>35</v>
      </c>
      <c r="D22" s="33" t="s">
        <v>3</v>
      </c>
      <c r="E22" s="14">
        <v>1800</v>
      </c>
      <c r="F22" s="14">
        <v>1800</v>
      </c>
      <c r="G22" s="14">
        <v>1800</v>
      </c>
      <c r="H22" s="14"/>
      <c r="I22" s="14"/>
      <c r="J22" s="40"/>
      <c r="K22" s="19">
        <f t="shared" si="0"/>
        <v>100</v>
      </c>
    </row>
    <row r="23" spans="1:11" ht="81.75" customHeight="1" hidden="1">
      <c r="A23" s="89"/>
      <c r="B23" s="90"/>
      <c r="C23" s="91"/>
      <c r="D23" s="31" t="s">
        <v>2</v>
      </c>
      <c r="E23" s="14">
        <v>0</v>
      </c>
      <c r="F23" s="14">
        <v>1000</v>
      </c>
      <c r="G23" s="14">
        <v>2000</v>
      </c>
      <c r="H23" s="14">
        <v>-1000</v>
      </c>
      <c r="I23" s="14"/>
      <c r="J23" s="40"/>
      <c r="K23" s="19">
        <f t="shared" si="0"/>
        <v>200</v>
      </c>
    </row>
    <row r="24" spans="1:11" ht="78.75" customHeight="1" hidden="1">
      <c r="A24" s="25">
        <v>12</v>
      </c>
      <c r="B24" s="2" t="s">
        <v>27</v>
      </c>
      <c r="C24" s="31" t="s">
        <v>4</v>
      </c>
      <c r="D24" s="33" t="s">
        <v>3</v>
      </c>
      <c r="E24" s="14">
        <v>120</v>
      </c>
      <c r="F24" s="14">
        <v>120</v>
      </c>
      <c r="G24" s="14">
        <v>300</v>
      </c>
      <c r="H24" s="14">
        <v>-180</v>
      </c>
      <c r="I24" s="14"/>
      <c r="J24" s="40"/>
      <c r="K24" s="19">
        <f t="shared" si="0"/>
        <v>250</v>
      </c>
    </row>
    <row r="25" spans="1:11" ht="49.5" customHeight="1" hidden="1">
      <c r="A25" s="25">
        <v>13</v>
      </c>
      <c r="B25" s="5" t="s">
        <v>12</v>
      </c>
      <c r="C25" s="34"/>
      <c r="D25" s="33" t="s">
        <v>3</v>
      </c>
      <c r="E25" s="7">
        <v>1220</v>
      </c>
      <c r="F25" s="14">
        <v>1220</v>
      </c>
      <c r="G25" s="14">
        <v>1220</v>
      </c>
      <c r="H25" s="14"/>
      <c r="I25" s="14"/>
      <c r="J25" s="40"/>
      <c r="K25" s="19">
        <f t="shared" si="0"/>
        <v>100</v>
      </c>
    </row>
    <row r="26" spans="1:11" ht="63" hidden="1">
      <c r="A26" s="25">
        <v>14</v>
      </c>
      <c r="B26" s="12" t="s">
        <v>28</v>
      </c>
      <c r="C26" s="31" t="s">
        <v>5</v>
      </c>
      <c r="D26" s="33" t="s">
        <v>6</v>
      </c>
      <c r="E26" s="15">
        <f>SUM(E27:E36)</f>
        <v>12490.6</v>
      </c>
      <c r="F26" s="15">
        <f>SUM(F27:F36)</f>
        <v>11690.599999999999</v>
      </c>
      <c r="G26" s="15">
        <f>SUM(G27:G36)</f>
        <v>17356</v>
      </c>
      <c r="H26" s="15">
        <v>-4865.4</v>
      </c>
      <c r="I26" s="15"/>
      <c r="J26" s="41"/>
      <c r="K26" s="19">
        <f t="shared" si="0"/>
        <v>148.46115682685237</v>
      </c>
    </row>
    <row r="27" spans="1:11" ht="45" hidden="1">
      <c r="A27" s="25"/>
      <c r="B27" s="4" t="s">
        <v>17</v>
      </c>
      <c r="C27" s="35"/>
      <c r="D27" s="33" t="s">
        <v>6</v>
      </c>
      <c r="E27" s="15">
        <v>390</v>
      </c>
      <c r="F27" s="15">
        <v>390</v>
      </c>
      <c r="G27" s="15">
        <v>434</v>
      </c>
      <c r="H27" s="15"/>
      <c r="I27" s="15"/>
      <c r="J27" s="41"/>
      <c r="K27" s="19">
        <f t="shared" si="0"/>
        <v>111.28205128205128</v>
      </c>
    </row>
    <row r="28" spans="1:11" ht="45" hidden="1">
      <c r="A28" s="25"/>
      <c r="B28" s="4" t="s">
        <v>32</v>
      </c>
      <c r="C28" s="31"/>
      <c r="D28" s="33" t="s">
        <v>6</v>
      </c>
      <c r="E28" s="15">
        <v>5075</v>
      </c>
      <c r="F28" s="15">
        <v>5075</v>
      </c>
      <c r="G28" s="15">
        <v>5531</v>
      </c>
      <c r="H28" s="15"/>
      <c r="I28" s="15"/>
      <c r="J28" s="41"/>
      <c r="K28" s="19">
        <f t="shared" si="0"/>
        <v>108.98522167487685</v>
      </c>
    </row>
    <row r="29" spans="1:11" ht="45" hidden="1">
      <c r="A29" s="25"/>
      <c r="B29" s="4" t="s">
        <v>14</v>
      </c>
      <c r="C29" s="31"/>
      <c r="D29" s="33" t="s">
        <v>6</v>
      </c>
      <c r="E29" s="15">
        <v>353</v>
      </c>
      <c r="F29" s="15">
        <f>353-148.12</f>
        <v>204.88</v>
      </c>
      <c r="G29" s="15">
        <v>385</v>
      </c>
      <c r="H29" s="15"/>
      <c r="I29" s="15"/>
      <c r="J29" s="41"/>
      <c r="K29" s="19">
        <f t="shared" si="0"/>
        <v>187.91487700117142</v>
      </c>
    </row>
    <row r="30" spans="1:11" ht="45" hidden="1">
      <c r="A30" s="25"/>
      <c r="B30" s="4" t="s">
        <v>15</v>
      </c>
      <c r="C30" s="31"/>
      <c r="D30" s="33" t="s">
        <v>6</v>
      </c>
      <c r="E30" s="15">
        <v>223</v>
      </c>
      <c r="F30" s="15">
        <v>223</v>
      </c>
      <c r="G30" s="15">
        <v>245</v>
      </c>
      <c r="H30" s="15"/>
      <c r="I30" s="15"/>
      <c r="J30" s="41"/>
      <c r="K30" s="19">
        <f t="shared" si="0"/>
        <v>109.86547085201795</v>
      </c>
    </row>
    <row r="31" spans="1:11" ht="45" hidden="1">
      <c r="A31" s="25"/>
      <c r="B31" s="4" t="s">
        <v>31</v>
      </c>
      <c r="C31" s="31"/>
      <c r="D31" s="33" t="s">
        <v>6</v>
      </c>
      <c r="E31" s="15">
        <v>490</v>
      </c>
      <c r="F31" s="15">
        <f>490-288.9</f>
        <v>201.10000000000002</v>
      </c>
      <c r="G31" s="15">
        <v>526</v>
      </c>
      <c r="H31" s="15"/>
      <c r="I31" s="15"/>
      <c r="J31" s="41"/>
      <c r="K31" s="19">
        <f t="shared" si="0"/>
        <v>261.56141223272004</v>
      </c>
    </row>
    <row r="32" spans="1:11" ht="45" hidden="1">
      <c r="A32" s="25"/>
      <c r="B32" s="4" t="s">
        <v>29</v>
      </c>
      <c r="C32" s="31"/>
      <c r="D32" s="33" t="s">
        <v>6</v>
      </c>
      <c r="E32" s="15">
        <v>673</v>
      </c>
      <c r="F32" s="15">
        <v>673</v>
      </c>
      <c r="G32" s="15">
        <v>733</v>
      </c>
      <c r="H32" s="15"/>
      <c r="I32" s="15"/>
      <c r="J32" s="41"/>
      <c r="K32" s="19">
        <f t="shared" si="0"/>
        <v>108.91530460624071</v>
      </c>
    </row>
    <row r="33" spans="1:11" ht="15.75" customHeight="1" hidden="1">
      <c r="A33" s="25"/>
      <c r="B33" s="4" t="s">
        <v>16</v>
      </c>
      <c r="C33" s="34"/>
      <c r="D33" s="33" t="s">
        <v>6</v>
      </c>
      <c r="E33" s="15">
        <v>3700</v>
      </c>
      <c r="F33" s="15">
        <v>3700</v>
      </c>
      <c r="G33" s="15">
        <v>5500</v>
      </c>
      <c r="H33" s="15"/>
      <c r="I33" s="15"/>
      <c r="J33" s="41"/>
      <c r="K33" s="19">
        <f t="shared" si="0"/>
        <v>148.64864864864865</v>
      </c>
    </row>
    <row r="34" spans="1:11" ht="30.75" customHeight="1" hidden="1">
      <c r="A34" s="25"/>
      <c r="B34" s="2" t="s">
        <v>13</v>
      </c>
      <c r="C34" s="34"/>
      <c r="D34" s="33" t="s">
        <v>6</v>
      </c>
      <c r="E34" s="15">
        <v>207</v>
      </c>
      <c r="F34" s="15">
        <f>207-1.2</f>
        <v>205.8</v>
      </c>
      <c r="G34" s="15">
        <v>228</v>
      </c>
      <c r="H34" s="15"/>
      <c r="I34" s="15"/>
      <c r="J34" s="41"/>
      <c r="K34" s="19">
        <f t="shared" si="0"/>
        <v>110.7871720116618</v>
      </c>
    </row>
    <row r="35" spans="1:11" ht="30" customHeight="1" hidden="1">
      <c r="A35" s="25"/>
      <c r="B35" s="2" t="s">
        <v>30</v>
      </c>
      <c r="C35" s="34"/>
      <c r="D35" s="33" t="s">
        <v>6</v>
      </c>
      <c r="E35" s="15">
        <v>567</v>
      </c>
      <c r="F35" s="15">
        <f>567-319.31</f>
        <v>247.69</v>
      </c>
      <c r="G35" s="15">
        <v>538</v>
      </c>
      <c r="H35" s="15"/>
      <c r="I35" s="15"/>
      <c r="J35" s="41"/>
      <c r="K35" s="19">
        <f t="shared" si="0"/>
        <v>217.20699261173243</v>
      </c>
    </row>
    <row r="36" spans="1:11" ht="66.75" customHeight="1" hidden="1">
      <c r="A36" s="25"/>
      <c r="B36" s="2" t="s">
        <v>25</v>
      </c>
      <c r="C36" s="34"/>
      <c r="D36" s="33" t="s">
        <v>6</v>
      </c>
      <c r="E36" s="15">
        <v>812.6</v>
      </c>
      <c r="F36" s="15">
        <f>812.6-42.47</f>
        <v>770.13</v>
      </c>
      <c r="G36" s="15">
        <v>3236</v>
      </c>
      <c r="H36" s="15"/>
      <c r="I36" s="15"/>
      <c r="J36" s="41"/>
      <c r="K36" s="19">
        <f t="shared" si="0"/>
        <v>420.1887992936258</v>
      </c>
    </row>
    <row r="37" spans="1:11" ht="96" customHeight="1" hidden="1">
      <c r="A37" s="25">
        <v>15</v>
      </c>
      <c r="B37" s="8" t="s">
        <v>9</v>
      </c>
      <c r="C37" s="31" t="s">
        <v>10</v>
      </c>
      <c r="D37" s="32" t="s">
        <v>18</v>
      </c>
      <c r="E37" s="7">
        <v>26381.3</v>
      </c>
      <c r="F37" s="7">
        <v>0</v>
      </c>
      <c r="G37" s="7">
        <v>0</v>
      </c>
      <c r="H37" s="7"/>
      <c r="I37" s="7"/>
      <c r="J37" s="40"/>
      <c r="K37" s="19"/>
    </row>
    <row r="38" spans="1:11" ht="28.5" customHeight="1" hidden="1">
      <c r="A38" s="86">
        <v>16</v>
      </c>
      <c r="B38" s="87" t="s">
        <v>24</v>
      </c>
      <c r="C38" s="31"/>
      <c r="D38" s="33" t="s">
        <v>3</v>
      </c>
      <c r="E38" s="7">
        <v>2150</v>
      </c>
      <c r="F38" s="7">
        <f>10000-8416+2000+2916</f>
        <v>6500</v>
      </c>
      <c r="G38" s="7">
        <v>2000</v>
      </c>
      <c r="H38" s="7"/>
      <c r="I38" s="7"/>
      <c r="J38" s="40"/>
      <c r="K38" s="19">
        <f aca="true" t="shared" si="1" ref="K38:K45">G38/F38*100</f>
        <v>30.76923076923077</v>
      </c>
    </row>
    <row r="39" spans="1:11" ht="27" customHeight="1" hidden="1">
      <c r="A39" s="86"/>
      <c r="B39" s="87"/>
      <c r="C39" s="31"/>
      <c r="D39" s="33" t="s">
        <v>33</v>
      </c>
      <c r="E39" s="7">
        <v>7850</v>
      </c>
      <c r="F39" s="7">
        <v>7850</v>
      </c>
      <c r="G39" s="7">
        <v>0</v>
      </c>
      <c r="H39" s="7"/>
      <c r="I39" s="7"/>
      <c r="J39" s="40"/>
      <c r="K39" s="19">
        <f t="shared" si="1"/>
        <v>0</v>
      </c>
    </row>
    <row r="40" spans="1:11" ht="54" customHeight="1" hidden="1">
      <c r="A40" s="25">
        <v>17</v>
      </c>
      <c r="B40" s="8" t="s">
        <v>19</v>
      </c>
      <c r="C40" s="31" t="s">
        <v>37</v>
      </c>
      <c r="D40" s="31" t="s">
        <v>3</v>
      </c>
      <c r="E40" s="7">
        <v>900</v>
      </c>
      <c r="F40" s="7">
        <v>900</v>
      </c>
      <c r="G40" s="7">
        <v>1120</v>
      </c>
      <c r="H40" s="7">
        <v>-220</v>
      </c>
      <c r="I40" s="7"/>
      <c r="J40" s="40"/>
      <c r="K40" s="19">
        <f t="shared" si="1"/>
        <v>124.44444444444444</v>
      </c>
    </row>
    <row r="41" spans="1:11" s="3" customFormat="1" ht="18" customHeight="1" hidden="1">
      <c r="A41" s="26"/>
      <c r="B41" s="27" t="s">
        <v>45</v>
      </c>
      <c r="C41" s="36"/>
      <c r="D41" s="37"/>
      <c r="E41" s="28" t="e">
        <f>E13+#REF!+E15+E16+E17+E18+E19+E20+E21+E22+E23+E24+E25+E26+E37+E38+E39+E40</f>
        <v>#REF!</v>
      </c>
      <c r="F41" s="28" t="e">
        <f>F13+#REF!+F15+F16+F17+F18+F19+F20+F21+F22+F23+F24+F25+F26+F37+F38+F39+F40</f>
        <v>#REF!</v>
      </c>
      <c r="G41" s="28" t="e">
        <f>G13+#REF!+G15+G16+G17+G18+G19+G20+G21+G22+G23+G24+G25+G26+G37+G38+G39+G40</f>
        <v>#REF!</v>
      </c>
      <c r="H41" s="28" t="e">
        <f>H13+#REF!+H15+H16+H17+H18+H19+H20+H21+H22+H23+H24+H25+H26+H37+H38+H39+H40</f>
        <v>#REF!</v>
      </c>
      <c r="I41" s="75"/>
      <c r="J41" s="42"/>
      <c r="K41" s="20" t="e">
        <f t="shared" si="1"/>
        <v>#REF!</v>
      </c>
    </row>
    <row r="42" spans="1:11" ht="47.25" hidden="1">
      <c r="A42" s="29"/>
      <c r="B42" s="4" t="s">
        <v>46</v>
      </c>
      <c r="C42" s="35"/>
      <c r="D42" s="32" t="s">
        <v>18</v>
      </c>
      <c r="E42" s="7">
        <v>0</v>
      </c>
      <c r="F42" s="7">
        <v>3000</v>
      </c>
      <c r="G42" s="7">
        <v>18000</v>
      </c>
      <c r="H42" s="7"/>
      <c r="I42" s="7"/>
      <c r="J42" s="40"/>
      <c r="K42" s="20">
        <f t="shared" si="1"/>
        <v>600</v>
      </c>
    </row>
    <row r="43" spans="1:11" ht="45" hidden="1">
      <c r="A43" s="29"/>
      <c r="B43" s="4" t="s">
        <v>47</v>
      </c>
      <c r="C43" s="35"/>
      <c r="D43" s="32" t="s">
        <v>18</v>
      </c>
      <c r="E43" s="7">
        <v>13700</v>
      </c>
      <c r="F43" s="7">
        <v>13700</v>
      </c>
      <c r="G43" s="7">
        <v>13700</v>
      </c>
      <c r="H43" s="7"/>
      <c r="I43" s="7"/>
      <c r="J43" s="40"/>
      <c r="K43" s="20">
        <f t="shared" si="1"/>
        <v>100</v>
      </c>
    </row>
    <row r="44" spans="1:11" ht="94.5" hidden="1">
      <c r="A44" s="29"/>
      <c r="B44" s="4" t="s">
        <v>48</v>
      </c>
      <c r="C44" s="35"/>
      <c r="D44" s="32" t="s">
        <v>18</v>
      </c>
      <c r="E44" s="7">
        <f>38620+27209</f>
        <v>65829</v>
      </c>
      <c r="F44" s="7">
        <v>63329</v>
      </c>
      <c r="G44" s="7">
        <v>63330</v>
      </c>
      <c r="H44" s="7"/>
      <c r="I44" s="7"/>
      <c r="J44" s="40"/>
      <c r="K44" s="20">
        <f t="shared" si="1"/>
        <v>100.00157905540905</v>
      </c>
    </row>
    <row r="45" spans="1:11" s="3" customFormat="1" ht="18" customHeight="1" hidden="1">
      <c r="A45" s="29"/>
      <c r="B45" s="8" t="s">
        <v>49</v>
      </c>
      <c r="C45" s="38"/>
      <c r="D45" s="39"/>
      <c r="E45" s="7">
        <f>E42+E43+E44</f>
        <v>79529</v>
      </c>
      <c r="F45" s="7">
        <f>F42+F43+F44</f>
        <v>80029</v>
      </c>
      <c r="G45" s="7">
        <f>G42+G43+G44</f>
        <v>95030</v>
      </c>
      <c r="H45" s="30">
        <f>H42+H43+H44</f>
        <v>0</v>
      </c>
      <c r="I45" s="30"/>
      <c r="J45" s="40"/>
      <c r="K45" s="20">
        <f t="shared" si="1"/>
        <v>118.74445513501355</v>
      </c>
    </row>
    <row r="46" spans="2:10" ht="12.75">
      <c r="B46" s="1"/>
      <c r="I46" s="77"/>
      <c r="J46" s="78"/>
    </row>
  </sheetData>
  <sheetProtection/>
  <mergeCells count="10">
    <mergeCell ref="C3:J3"/>
    <mergeCell ref="D6:J6"/>
    <mergeCell ref="C4:J4"/>
    <mergeCell ref="C5:J5"/>
    <mergeCell ref="A38:A39"/>
    <mergeCell ref="B38:B39"/>
    <mergeCell ref="A9:J9"/>
    <mergeCell ref="A22:A23"/>
    <mergeCell ref="B22:B23"/>
    <mergeCell ref="C22:C23"/>
  </mergeCells>
  <printOptions/>
  <pageMargins left="0.2362204724409449" right="0.2362204724409449" top="0.1968503937007874" bottom="0.15748031496062992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Тимофеева Елена Павловна</cp:lastModifiedBy>
  <cp:lastPrinted>2022-07-07T08:22:42Z</cp:lastPrinted>
  <dcterms:created xsi:type="dcterms:W3CDTF">2007-10-24T16:11:44Z</dcterms:created>
  <dcterms:modified xsi:type="dcterms:W3CDTF">2022-07-07T08:22:51Z</dcterms:modified>
  <cp:category/>
  <cp:version/>
  <cp:contentType/>
  <cp:contentStatus/>
</cp:coreProperties>
</file>