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8_{38168D35-827C-4295-A12C-974DF3C03774}" xr6:coauthVersionLast="47" xr6:coauthVersionMax="47" xr10:uidLastSave="{00000000-0000-0000-0000-000000000000}"/>
  <bookViews>
    <workbookView xWindow="-120" yWindow="-120" windowWidth="29040" windowHeight="15840" xr2:uid="{7F4C37E4-3905-4B33-B7B3-8DD051983498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40" i="1" l="1"/>
  <c r="C5" i="1"/>
  <c r="C25" i="1"/>
  <c r="D25" i="1"/>
  <c r="D5" i="1"/>
  <c r="D20" i="1"/>
  <c r="E20" i="1"/>
  <c r="C20" i="1"/>
  <c r="C41" i="1"/>
  <c r="D40" i="1"/>
  <c r="D41" i="1"/>
  <c r="D49" i="1"/>
  <c r="E49" i="1"/>
  <c r="C49" i="1"/>
  <c r="E50" i="1"/>
  <c r="D43" i="1"/>
  <c r="C43" i="1"/>
  <c r="D38" i="1"/>
  <c r="D35" i="1"/>
  <c r="E35" i="1"/>
  <c r="C35" i="1"/>
  <c r="E37" i="1"/>
  <c r="E31" i="1"/>
  <c r="E34" i="1"/>
  <c r="E36" i="1"/>
  <c r="D18" i="1"/>
  <c r="C18" i="1"/>
  <c r="E19" i="1"/>
  <c r="D6" i="1"/>
  <c r="E6" i="1"/>
  <c r="C6" i="1"/>
  <c r="E12" i="1"/>
  <c r="E11" i="1"/>
  <c r="E10" i="1"/>
  <c r="D30" i="1"/>
  <c r="D26" i="1"/>
  <c r="C33" i="1"/>
  <c r="C30" i="1"/>
  <c r="D51" i="1"/>
  <c r="E51" i="1"/>
  <c r="C51" i="1"/>
  <c r="C22" i="1"/>
  <c r="C13" i="1"/>
  <c r="D46" i="1"/>
  <c r="D22" i="1"/>
  <c r="D13" i="1"/>
  <c r="E7" i="1"/>
  <c r="E8" i="1"/>
  <c r="E9" i="1"/>
  <c r="E14" i="1"/>
  <c r="E15" i="1"/>
  <c r="E16" i="1"/>
  <c r="E21" i="1"/>
  <c r="E23" i="1"/>
  <c r="E24" i="1"/>
  <c r="E27" i="1"/>
  <c r="E28" i="1"/>
  <c r="E42" i="1"/>
  <c r="E44" i="1"/>
  <c r="E45" i="1"/>
  <c r="E47" i="1"/>
  <c r="E48" i="1"/>
  <c r="E52" i="1"/>
  <c r="C46" i="1"/>
  <c r="C26" i="1"/>
  <c r="E40" i="1"/>
  <c r="E46" i="1"/>
  <c r="E43" i="1"/>
  <c r="E18" i="1"/>
  <c r="E33" i="1"/>
  <c r="E22" i="1"/>
  <c r="E30" i="1"/>
  <c r="E25" i="1"/>
  <c r="E26" i="1"/>
  <c r="E13" i="1"/>
  <c r="C4" i="1"/>
  <c r="C53" i="1"/>
  <c r="E41" i="1"/>
  <c r="D4" i="1"/>
  <c r="D53" i="1"/>
  <c r="E5" i="1"/>
  <c r="E53" i="1"/>
  <c r="E4" i="1"/>
</calcChain>
</file>

<file path=xl/sharedStrings.xml><?xml version="1.0" encoding="utf-8"?>
<sst xmlns="http://schemas.openxmlformats.org/spreadsheetml/2006/main" count="103" uniqueCount="102">
  <si>
    <t>Код дохода по КД</t>
  </si>
  <si>
    <t>Наименование показателя</t>
  </si>
  <si>
    <t>НАЛОГОВЫЕ И НЕНАЛОГОВЫЕ ДОХОДЫ</t>
  </si>
  <si>
    <t xml:space="preserve">налоговые доходы 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</si>
  <si>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</si>
  <si>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</si>
  <si>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</si>
  <si>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</si>
  <si>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</si>
  <si>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</si>
  <si>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</si>
  <si>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</si>
  <si>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</si>
  <si>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</si>
  <si>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</si>
  <si>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</si>
  <si>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</si>
  <si>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</si>
  <si>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</si>
  <si>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</si>
  <si>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</si>
  <si>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</si>
  <si>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</si>
  <si>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</si>
  <si>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</si>
  <si>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</si>
  <si>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607 1 11 00000 00 0000 000</t>
  </si>
  <si>
    <t>ДОХОДЫ ОТ ИСПОЛЬЗОВАНИЯ ИМУЩЕСТВА, НАХОДЯЩЕГОСЯ В ГОСУДАРСТВЕННОЙ И МУНИЦИПАЛЬНОЙ СОБСТВЕННОСТИ</t>
  </si>
  <si>
    <t>607 1 11 05075 10 0000 120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</si>
  <si>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</si>
  <si>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607 1 11 09045 10 0111 120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</si>
  <si>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</si>
  <si>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607 1 14 00000 00 0000 000</t>
  </si>
  <si>
    <t>Доходы от продажи  материальных и нематериальных активов</t>
  </si>
  <si>
    <t>607 114 06025 10 0000 430</t>
  </si>
  <si>
    <t>Доходы от продажи земельных участков, находящихся в собственности сельских поселений ( за исключением земельных участков муниципальных бюджетных и автономных учреждений)</t>
  </si>
  <si>
    <t>607 2 00 00000 00 0000 000</t>
  </si>
  <si>
    <t>БЕЗВОЗМЕЗДНЫЕ ПОСТУПЛЕНИЯ</t>
  </si>
  <si>
    <t>607 2 02 00000 00 0000 000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</si>
  <si>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</si>
  <si>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</si>
  <si>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607 2 02 20000 10 0000 150</t>
  </si>
  <si>
    <t xml:space="preserve">Субсидии бюджетам субъектов Российской Федерации и муниципальных образований </t>
  </si>
  <si>
    <t>607 2 02 29999 10 0000 150</t>
  </si>
  <si>
    <t>Прочие субсидии бюджетам сельских поселений</t>
  </si>
  <si>
    <t>607 2 02 3000 00 0000 150</t>
  </si>
  <si>
    <t xml:space="preserve">Субвенции бюджетам субъектов Российской Федерации и муниципальных образований </t>
  </si>
  <si>
    <t>607 2 02 35118 10 0000 150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</si>
  <si>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</si>
  <si>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607 2 02 30024 10 0000 150</t>
  </si>
  <si>
    <t>Субвенции бюджетам сельских поселений на выполнение передаваемых полномочий субъектов Российской Федерации</t>
  </si>
  <si>
    <t>607 2 07 00000 00 0000 150</t>
  </si>
  <si>
    <t>Прочие безвозмездные поступления</t>
  </si>
  <si>
    <t>607 2 07 05030 10 0000 150</t>
  </si>
  <si>
    <t>Прочие безвозмездные поступления в бюджеты сельских поселений</t>
  </si>
  <si>
    <t>Доходы бюджета - Всего</t>
  </si>
  <si>
    <t>% исполнения</t>
  </si>
  <si>
    <t>182 1 01 02080 01 0000 110</t>
  </si>
  <si>
    <t>Налог на доходы физических лицчасти суммыналога, превыщающей 650000 рублей, относящейся к части налоговой базы, превышающей 5000000 рублей ( сумма платежа перерасчеты, недоимки)</t>
  </si>
  <si>
    <t>100 1 03 02231 01 0000 110</t>
  </si>
  <si>
    <t>100 1 03 02241 01 0000 110</t>
  </si>
  <si>
    <t>100 1 03 02251 01 0000 110</t>
  </si>
  <si>
    <t>101 1 03 02261 01 0000 110</t>
  </si>
  <si>
    <t>607 1 13 00000 00 0000 000</t>
  </si>
  <si>
    <t>Прочие доходы от оказания платных услуг</t>
  </si>
  <si>
    <t>607 113 01995 10 0507 130</t>
  </si>
  <si>
    <t>прочие доходы от оказания платных услуг</t>
  </si>
  <si>
    <t>прочие доходы от оказания платных услу</t>
  </si>
  <si>
    <t>607 113 02995 10 0508 130</t>
  </si>
  <si>
    <t>607 1 16 00000 00 0000 000</t>
  </si>
  <si>
    <t>Штрафы, санкции, возмещение ущерба</t>
  </si>
  <si>
    <t>Налоги на совокупный доход</t>
  </si>
  <si>
    <t>182 1 05 03000 00 0000 110</t>
  </si>
  <si>
    <t>Единый сельскохозяйственный налог</t>
  </si>
  <si>
    <t>182 1 05 03010 01 0000 110</t>
  </si>
  <si>
    <r>
      <t xml:space="preserve">                                                                                                              Приложение 2</t>
    </r>
    <r>
      <rPr>
        <sz val="10"/>
        <rFont val="Calibri"/>
        <family val="2"/>
        <charset val="204"/>
      </rPr>
      <t xml:space="preserve"> к постановлению  администрации  Елизаветинского сельского поселения                от 27.05.2024г. №240 </t>
    </r>
  </si>
  <si>
    <t>Поступления доходов в бюджет Елизаветинского сельского поселения  за 1 квартал 2024 года</t>
  </si>
  <si>
    <t xml:space="preserve"> Бюджет 2024 год  (тыс. руб.)</t>
  </si>
  <si>
    <t>Исполнено за 1 квартал 2024 года (тыс. руб.)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</si>
  <si>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</si>
  <si>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</si>
  <si>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182 1 01 02140 01 0000 110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</si>
  <si>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</si>
  <si>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974 1 11 05430 10 0000 120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</si>
  <si>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</si>
  <si>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607 1 16 01074 01 0000 140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</si>
  <si>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</si>
  <si>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607 1 16 07010 10 0000 140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</si>
  <si>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</si>
  <si>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 Невыясненные поступления</t>
  </si>
  <si>
    <t>607 1 17 01000 00 0000 180</t>
  </si>
  <si>
    <t>607 1 17 01050 10 0000 180</t>
  </si>
  <si>
    <t>Невыясненные поступления, зачисляемые в бюджеты сельских поселений</t>
  </si>
  <si>
    <t>607 2 02 25555 10 0000 150</t>
  </si>
  <si>
    <t>Субсидии бюджетам сельских поселений на реализацию программ формирования современной городской среды</t>
  </si>
  <si>
    <t xml:space="preserve">  Иные межбюджетные трансферты</t>
  </si>
  <si>
    <t>000 2 02 40000 00 0000 150</t>
  </si>
  <si>
    <t>607 2 02 49999 10 0000 150</t>
  </si>
  <si>
    <t>Прочие межбюджетные трансферты, передаваемые бюджетам сельских поселений</t>
  </si>
  <si>
    <t>Налог на имущество</t>
  </si>
  <si>
    <t>182 1 06 00000 00 0000 110</t>
  </si>
  <si>
    <t>607 2 02 16001 10 0000 150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</si>
</sst>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2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9" fillId="0" borderId="2" xfId="1" applyNumberFormat="1" applyFont="1" applyFill="1" applyBorder="1" applyAlignment="1">
      <alignment horizontal="left" vertical="center" wrapText="1" readingOrder="1"/>
    </xf>
    <xf numFmtId="2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left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2" fontId="6" fillId="0" borderId="2" xfId="1" applyNumberFormat="1" applyFont="1" applyBorder="1" applyAlignment="1">
      <alignment horizontal="center" vertical="center" wrapText="1" readingOrder="1"/>
    </xf>
    <xf numFmtId="0" fontId="9" fillId="0" borderId="2" xfId="1" applyFont="1" applyBorder="1" applyAlignment="1">
      <alignment horizontal="left" vertical="center" wrapText="1" readingOrder="1"/>
    </xf>
    <xf numFmtId="2" fontId="9" fillId="0" borderId="2" xfId="1" applyNumberFormat="1" applyFont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2" fontId="0" fillId="0" borderId="0" xfId="0" applyNumberFormat="1"/>
    <xf numFmtId="164" fontId="6" fillId="0" borderId="2" xfId="1" applyNumberFormat="1" applyFont="1" applyFill="1" applyBorder="1" applyAlignment="1">
      <alignment horizontal="center" vertical="center" wrapText="1" readingOrder="1"/>
    </xf>
    <xf numFmtId="164" fontId="9" fillId="0" borderId="2" xfId="1" applyNumberFormat="1" applyFont="1" applyFill="1" applyBorder="1" applyAlignment="1">
      <alignment horizontal="center" vertical="center" wrapText="1" readingOrder="1"/>
    </xf>
    <xf numFmtId="0" fontId="6" fillId="2" borderId="4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vertical="center" wrapText="1" readingOrder="1"/>
    </xf>
    <xf numFmtId="0" fontId="13" fillId="0" borderId="2" xfId="1" applyFont="1" applyBorder="1" applyAlignment="1">
      <alignment horizontal="left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2" xfId="1" applyFont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left" vertical="center" wrapText="1" readingOrder="1"/>
    </xf>
    <xf numFmtId="0" fontId="14" fillId="0" borderId="2" xfId="1" applyFont="1" applyBorder="1" applyAlignment="1">
      <alignment horizontal="left" vertical="center" wrapText="1" readingOrder="1"/>
    </xf>
    <xf numFmtId="49" fontId="2" fillId="0" borderId="0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1" xr:uid="{CB470A94-0728-4AAD-8926-DBA3BAEC70C8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232EF-E904-4FCE-9C21-37F83B7700CE}">
  <sheetPr>
    <pageSetUpPr fitToPage="1"/>
  </sheetPr>
  <dimension ref="A1:K56"/>
  <sheetViews>
    <sheetView showGridLines="0" tabSelected="1" topLeftCell="A34" workbookViewId="0">
      <selection activeCell="A43" sqref="A43"/>
    </sheetView>
  </sheetViews>
  <sheetFormatPr defaultRowHeight="15" x14ac:dyDescent="0.25"/>
  <cols>
    <col min="1" max="1" width="29.42578125" style="1" customWidth="1"/>
    <col min="2" max="2" width="45.7109375" style="1" customWidth="1"/>
    <col min="3" max="3" width="14" style="1" customWidth="1"/>
    <col min="4" max="4" width="15.7109375" style="1" customWidth="1"/>
    <col min="5" max="5" width="15.28515625" style="1" customWidth="1"/>
    <col min="11" max="11" width="14" style="1" customWidth="1"/>
  </cols>
  <sheetData>
    <row r="1" spans="1:6" ht="27.75" customHeight="1" x14ac:dyDescent="0.25">
      <c r="A1" s="34" t="s">
        <v>75</v>
      </c>
      <c r="B1" s="34"/>
      <c r="C1" s="34"/>
      <c r="D1" s="34"/>
      <c r="E1" s="34"/>
      <c r="F1" s="2"/>
    </row>
    <row r="2" spans="1:6" ht="57" customHeight="1" x14ac:dyDescent="0.25">
      <c r="A2" s="3"/>
      <c r="B2" s="35" t="s">
        <v>76</v>
      </c>
      <c r="C2" s="36"/>
      <c r="D2" s="4"/>
      <c r="E2" s="4"/>
      <c r="F2" s="2"/>
    </row>
    <row r="3" spans="1:6" ht="53.45" customHeight="1" x14ac:dyDescent="0.25">
      <c r="A3" s="5" t="s">
        <v>0</v>
      </c>
      <c r="B3" s="6" t="s">
        <v>1</v>
      </c>
      <c r="C3" s="5" t="s">
        <v>77</v>
      </c>
      <c r="D3" s="27" t="s">
        <v>78</v>
      </c>
      <c r="E3" s="5" t="s">
        <v>56</v>
      </c>
    </row>
    <row r="4" spans="1:6" ht="40.5" x14ac:dyDescent="0.25">
      <c r="A4" s="7"/>
      <c r="B4" s="8" t="s">
        <v>2</v>
      </c>
      <c r="C4" s="9">
        <f>C5+C25</f>
        <v>26724</v>
      </c>
      <c r="D4" s="9">
        <f>D5+D25</f>
        <v>4683.43</v>
      </c>
      <c r="E4" s="25">
        <f>D4/C4*100</f>
        <v>17.525183355785064</v>
      </c>
    </row>
    <row r="5" spans="1:6" ht="20.25" x14ac:dyDescent="0.25">
      <c r="A5" s="7"/>
      <c r="B5" s="8" t="s">
        <v>3</v>
      </c>
      <c r="C5" s="9">
        <f>C6+C13+C18+C20</f>
        <v>21631</v>
      </c>
      <c r="D5" s="9">
        <f>D6+D13+D18+D20</f>
        <v>4066.87</v>
      </c>
      <c r="E5" s="25">
        <f t="shared" ref="E5:E53" si="0">D5/C5*100</f>
        <v>18.801118764735794</v>
      </c>
    </row>
    <row r="6" spans="1:6" ht="26.25" customHeight="1" x14ac:dyDescent="0.25">
      <c r="A6" s="10" t="s">
        <v>4</v>
      </c>
      <c r="B6" s="11" t="s">
        <v>5</v>
      </c>
      <c r="C6" s="9">
        <f>C7+C8+C9+C10+C11+C12</f>
        <v>6136</v>
      </c>
      <c r="D6" s="9">
        <f>D7+D8+D9+D10+D11+D12</f>
        <v>878.53</v>
      </c>
      <c r="E6" s="25">
        <f t="shared" si="0"/>
        <v>14.317633637548891</v>
      </c>
      <c r="F6" s="12"/>
    </row>
    <row r="7" spans="1:6" ht="68.45" customHeight="1" x14ac:dyDescent="0.25">
      <c r="A7" s="13" t="s">
        <v>6</v>
      </c>
      <c r="B7" s="28" t="s">
        <v>7</v>
      </c>
      <c r="C7" s="14">
        <v>5281</v>
      </c>
      <c r="D7" s="14">
        <v>784.01</v>
      </c>
      <c r="E7" s="26">
        <f t="shared" si="0"/>
        <v>14.845862526036735</v>
      </c>
    </row>
    <row r="8" spans="1:6" ht="96" x14ac:dyDescent="0.25">
      <c r="A8" s="13" t="s">
        <v>8</v>
      </c>
      <c r="B8" s="28" t="s">
        <v>9</v>
      </c>
      <c r="C8" s="14">
        <v>10</v>
      </c>
      <c r="D8" s="14">
        <v>1.41</v>
      </c>
      <c r="E8" s="26">
        <f t="shared" si="0"/>
        <v>14.099999999999998</v>
      </c>
    </row>
    <row r="9" spans="1:6" ht="36" x14ac:dyDescent="0.25">
      <c r="A9" s="13" t="s">
        <v>10</v>
      </c>
      <c r="B9" s="28" t="s">
        <v>11</v>
      </c>
      <c r="C9" s="14">
        <v>190</v>
      </c>
      <c r="D9" s="14">
        <v>28.28</v>
      </c>
      <c r="E9" s="26">
        <f t="shared" si="0"/>
        <v>14.884210526315792</v>
      </c>
    </row>
    <row r="10" spans="1:6" ht="48" x14ac:dyDescent="0.25">
      <c r="A10" s="13" t="s">
        <v>57</v>
      </c>
      <c r="B10" s="28" t="s">
        <v>58</v>
      </c>
      <c r="C10" s="14">
        <v>130</v>
      </c>
      <c r="D10" s="14">
        <v>-44.11</v>
      </c>
      <c r="E10" s="26">
        <f t="shared" si="0"/>
        <v>-33.930769230769229</v>
      </c>
    </row>
    <row r="11" spans="1:6" ht="72" x14ac:dyDescent="0.25">
      <c r="A11" s="13" t="s">
        <v>79</v>
      </c>
      <c r="B11" s="28" t="s">
        <v>80</v>
      </c>
      <c r="C11" s="14">
        <v>260</v>
      </c>
      <c r="D11" s="14">
        <v>108.94</v>
      </c>
      <c r="E11" s="26">
        <f t="shared" si="0"/>
        <v>41.9</v>
      </c>
    </row>
    <row r="12" spans="1:6" ht="60" x14ac:dyDescent="0.25">
      <c r="A12" s="13" t="s">
        <v>81</v>
      </c>
      <c r="B12" s="28" t="s">
        <v>82</v>
      </c>
      <c r="C12" s="14">
        <v>265</v>
      </c>
      <c r="D12" s="14">
        <v>0</v>
      </c>
      <c r="E12" s="26">
        <f t="shared" si="0"/>
        <v>0</v>
      </c>
    </row>
    <row r="13" spans="1:6" ht="47.25" x14ac:dyDescent="0.25">
      <c r="A13" s="10" t="s">
        <v>12</v>
      </c>
      <c r="B13" s="11" t="s">
        <v>13</v>
      </c>
      <c r="C13" s="9">
        <f>C14+C15+C16</f>
        <v>4902</v>
      </c>
      <c r="D13" s="9">
        <f>D14+D15+D16+D17</f>
        <v>1310.4799999999998</v>
      </c>
      <c r="E13" s="25">
        <f t="shared" si="0"/>
        <v>26.733578131374948</v>
      </c>
    </row>
    <row r="14" spans="1:6" ht="55.15" customHeight="1" x14ac:dyDescent="0.25">
      <c r="A14" s="13" t="s">
        <v>59</v>
      </c>
      <c r="B14" s="28" t="s">
        <v>14</v>
      </c>
      <c r="C14" s="14">
        <v>2213</v>
      </c>
      <c r="D14" s="14">
        <v>642.51</v>
      </c>
      <c r="E14" s="25">
        <f t="shared" si="0"/>
        <v>29.033438770899235</v>
      </c>
    </row>
    <row r="15" spans="1:6" ht="76.150000000000006" customHeight="1" x14ac:dyDescent="0.25">
      <c r="A15" s="13" t="s">
        <v>60</v>
      </c>
      <c r="B15" s="28" t="s">
        <v>15</v>
      </c>
      <c r="C15" s="14">
        <v>14</v>
      </c>
      <c r="D15" s="14">
        <v>3.38</v>
      </c>
      <c r="E15" s="25">
        <f t="shared" si="0"/>
        <v>24.142857142857142</v>
      </c>
    </row>
    <row r="16" spans="1:6" ht="60" x14ac:dyDescent="0.25">
      <c r="A16" s="13" t="s">
        <v>61</v>
      </c>
      <c r="B16" s="28" t="s">
        <v>16</v>
      </c>
      <c r="C16" s="14">
        <v>2675</v>
      </c>
      <c r="D16" s="14">
        <v>732.81</v>
      </c>
      <c r="E16" s="25">
        <f t="shared" si="0"/>
        <v>27.394766355140181</v>
      </c>
    </row>
    <row r="17" spans="1:5" ht="66.599999999999994" customHeight="1" x14ac:dyDescent="0.25">
      <c r="A17" s="13" t="s">
        <v>62</v>
      </c>
      <c r="B17" s="28" t="s">
        <v>16</v>
      </c>
      <c r="C17" s="14"/>
      <c r="D17" s="14">
        <v>-68.22</v>
      </c>
      <c r="E17" s="25"/>
    </row>
    <row r="18" spans="1:5" ht="33" customHeight="1" x14ac:dyDescent="0.25">
      <c r="A18" s="10" t="s">
        <v>72</v>
      </c>
      <c r="B18" s="10" t="s">
        <v>71</v>
      </c>
      <c r="C18" s="9">
        <f>C19</f>
        <v>58</v>
      </c>
      <c r="D18" s="9">
        <f>D19</f>
        <v>489.49</v>
      </c>
      <c r="E18" s="25">
        <f t="shared" si="0"/>
        <v>843.94827586206895</v>
      </c>
    </row>
    <row r="19" spans="1:5" ht="33" customHeight="1" x14ac:dyDescent="0.25">
      <c r="A19" s="13" t="s">
        <v>74</v>
      </c>
      <c r="B19" s="28" t="s">
        <v>73</v>
      </c>
      <c r="C19" s="14">
        <v>58</v>
      </c>
      <c r="D19" s="14">
        <v>489.49</v>
      </c>
      <c r="E19" s="25">
        <f t="shared" si="0"/>
        <v>843.94827586206895</v>
      </c>
    </row>
    <row r="20" spans="1:5" ht="15.75" x14ac:dyDescent="0.25">
      <c r="A20" s="10" t="s">
        <v>100</v>
      </c>
      <c r="B20" s="11" t="s">
        <v>99</v>
      </c>
      <c r="C20" s="9">
        <f>C21+C23+C24</f>
        <v>10535</v>
      </c>
      <c r="D20" s="9">
        <f>D21+D23+D24</f>
        <v>1388.3700000000001</v>
      </c>
      <c r="E20" s="25">
        <f t="shared" si="0"/>
        <v>13.178642619838635</v>
      </c>
    </row>
    <row r="21" spans="1:5" ht="36" x14ac:dyDescent="0.25">
      <c r="A21" s="13" t="s">
        <v>17</v>
      </c>
      <c r="B21" s="28" t="s">
        <v>18</v>
      </c>
      <c r="C21" s="14">
        <v>1400</v>
      </c>
      <c r="D21" s="14">
        <v>166.63</v>
      </c>
      <c r="E21" s="25">
        <f t="shared" si="0"/>
        <v>11.902142857142858</v>
      </c>
    </row>
    <row r="22" spans="1:5" ht="15.75" x14ac:dyDescent="0.25">
      <c r="A22" s="10" t="s">
        <v>19</v>
      </c>
      <c r="B22" s="11" t="s">
        <v>20</v>
      </c>
      <c r="C22" s="9">
        <f>C23+C24</f>
        <v>9135</v>
      </c>
      <c r="D22" s="9">
        <f>D23+D24</f>
        <v>1221.74</v>
      </c>
      <c r="E22" s="25">
        <f t="shared" si="0"/>
        <v>13.374274767378216</v>
      </c>
    </row>
    <row r="23" spans="1:5" ht="24" x14ac:dyDescent="0.25">
      <c r="A23" s="13" t="s">
        <v>21</v>
      </c>
      <c r="B23" s="28" t="s">
        <v>22</v>
      </c>
      <c r="C23" s="14">
        <v>3735</v>
      </c>
      <c r="D23" s="14">
        <v>910.08</v>
      </c>
      <c r="E23" s="25">
        <f t="shared" si="0"/>
        <v>24.366265060240966</v>
      </c>
    </row>
    <row r="24" spans="1:5" ht="24" x14ac:dyDescent="0.25">
      <c r="A24" s="13" t="s">
        <v>23</v>
      </c>
      <c r="B24" s="28" t="s">
        <v>24</v>
      </c>
      <c r="C24" s="14">
        <v>5400</v>
      </c>
      <c r="D24" s="14">
        <v>311.66000000000003</v>
      </c>
      <c r="E24" s="25">
        <f t="shared" si="0"/>
        <v>5.7714814814814819</v>
      </c>
    </row>
    <row r="25" spans="1:5" ht="20.25" x14ac:dyDescent="0.25">
      <c r="A25" s="13"/>
      <c r="B25" s="8" t="s">
        <v>25</v>
      </c>
      <c r="C25" s="9">
        <f>C26+C30+C33+C35+C38</f>
        <v>5093</v>
      </c>
      <c r="D25" s="9">
        <f>D26+D30+D33+D35+D38</f>
        <v>616.56000000000006</v>
      </c>
      <c r="E25" s="25">
        <f t="shared" si="0"/>
        <v>12.106027881405852</v>
      </c>
    </row>
    <row r="26" spans="1:5" ht="75" customHeight="1" x14ac:dyDescent="0.25">
      <c r="A26" s="10" t="s">
        <v>26</v>
      </c>
      <c r="B26" s="11" t="s">
        <v>27</v>
      </c>
      <c r="C26" s="9">
        <f>C27+C28</f>
        <v>1680</v>
      </c>
      <c r="D26" s="9">
        <f>D27+D28</f>
        <v>525.64</v>
      </c>
      <c r="E26" s="25">
        <f t="shared" si="0"/>
        <v>31.288095238095238</v>
      </c>
    </row>
    <row r="27" spans="1:5" ht="33" customHeight="1" x14ac:dyDescent="0.25">
      <c r="A27" s="13" t="s">
        <v>28</v>
      </c>
      <c r="B27" s="28" t="s">
        <v>29</v>
      </c>
      <c r="C27" s="14">
        <v>480</v>
      </c>
      <c r="D27" s="14">
        <v>179.13</v>
      </c>
      <c r="E27" s="25">
        <f t="shared" si="0"/>
        <v>37.318750000000001</v>
      </c>
    </row>
    <row r="28" spans="1:5" ht="67.900000000000006" customHeight="1" x14ac:dyDescent="0.25">
      <c r="A28" s="13" t="s">
        <v>30</v>
      </c>
      <c r="B28" s="28" t="s">
        <v>31</v>
      </c>
      <c r="C28" s="14">
        <v>1200</v>
      </c>
      <c r="D28" s="14">
        <v>346.51</v>
      </c>
      <c r="E28" s="25">
        <f t="shared" si="0"/>
        <v>28.875833333333333</v>
      </c>
    </row>
    <row r="29" spans="1:5" ht="162.75" customHeight="1" x14ac:dyDescent="0.25">
      <c r="A29" s="13" t="s">
        <v>83</v>
      </c>
      <c r="B29" s="28" t="s">
        <v>84</v>
      </c>
      <c r="C29" s="14"/>
      <c r="D29" s="14">
        <v>2.5299999999999998</v>
      </c>
      <c r="E29" s="25"/>
    </row>
    <row r="30" spans="1:5" ht="48" customHeight="1" x14ac:dyDescent="0.25">
      <c r="A30" s="15" t="s">
        <v>63</v>
      </c>
      <c r="B30" s="10" t="s">
        <v>64</v>
      </c>
      <c r="C30" s="17">
        <f>C31+C32</f>
        <v>20</v>
      </c>
      <c r="D30" s="17">
        <f>D31+D32</f>
        <v>7.34</v>
      </c>
      <c r="E30" s="25">
        <f t="shared" si="0"/>
        <v>36.700000000000003</v>
      </c>
    </row>
    <row r="31" spans="1:5" ht="27" customHeight="1" x14ac:dyDescent="0.25">
      <c r="A31" s="18" t="s">
        <v>65</v>
      </c>
      <c r="B31" s="32" t="s">
        <v>66</v>
      </c>
      <c r="C31" s="19">
        <v>20</v>
      </c>
      <c r="D31" s="19">
        <v>0</v>
      </c>
      <c r="E31" s="25">
        <f t="shared" si="0"/>
        <v>0</v>
      </c>
    </row>
    <row r="32" spans="1:5" ht="31.5" customHeight="1" x14ac:dyDescent="0.25">
      <c r="A32" s="18" t="s">
        <v>68</v>
      </c>
      <c r="B32" s="32" t="s">
        <v>67</v>
      </c>
      <c r="C32" s="19">
        <v>0</v>
      </c>
      <c r="D32" s="19">
        <v>7.34</v>
      </c>
      <c r="E32" s="25"/>
    </row>
    <row r="33" spans="1:6" ht="31.5" x14ac:dyDescent="0.25">
      <c r="A33" s="15" t="s">
        <v>32</v>
      </c>
      <c r="B33" s="16" t="s">
        <v>33</v>
      </c>
      <c r="C33" s="17">
        <f>C34</f>
        <v>3300</v>
      </c>
      <c r="D33" s="17">
        <v>0</v>
      </c>
      <c r="E33" s="25">
        <f t="shared" si="0"/>
        <v>0</v>
      </c>
    </row>
    <row r="34" spans="1:6" ht="45.6" customHeight="1" x14ac:dyDescent="0.25">
      <c r="A34" s="18" t="s">
        <v>34</v>
      </c>
      <c r="B34" s="29" t="s">
        <v>35</v>
      </c>
      <c r="C34" s="19">
        <v>3300</v>
      </c>
      <c r="D34" s="19">
        <v>0</v>
      </c>
      <c r="E34" s="25">
        <f t="shared" si="0"/>
        <v>0</v>
      </c>
    </row>
    <row r="35" spans="1:6" x14ac:dyDescent="0.25">
      <c r="A35" s="15" t="s">
        <v>69</v>
      </c>
      <c r="B35" s="15" t="s">
        <v>70</v>
      </c>
      <c r="C35" s="17">
        <f>C36+C37</f>
        <v>93</v>
      </c>
      <c r="D35" s="17">
        <f>D36+D37</f>
        <v>93.08</v>
      </c>
      <c r="E35" s="25">
        <f t="shared" si="0"/>
        <v>100.08602150537634</v>
      </c>
    </row>
    <row r="36" spans="1:6" ht="76.5" x14ac:dyDescent="0.25">
      <c r="A36" s="18" t="s">
        <v>85</v>
      </c>
      <c r="B36" s="18" t="s">
        <v>86</v>
      </c>
      <c r="C36" s="19">
        <v>5</v>
      </c>
      <c r="D36" s="19">
        <v>5</v>
      </c>
      <c r="E36" s="25">
        <f t="shared" si="0"/>
        <v>100</v>
      </c>
    </row>
    <row r="37" spans="1:6" ht="76.5" x14ac:dyDescent="0.25">
      <c r="A37" s="18" t="s">
        <v>87</v>
      </c>
      <c r="B37" s="18" t="s">
        <v>88</v>
      </c>
      <c r="C37" s="19">
        <v>88</v>
      </c>
      <c r="D37" s="19">
        <v>88.08</v>
      </c>
      <c r="E37" s="25">
        <f t="shared" si="0"/>
        <v>100.09090909090909</v>
      </c>
    </row>
    <row r="38" spans="1:6" x14ac:dyDescent="0.25">
      <c r="A38" s="15" t="s">
        <v>90</v>
      </c>
      <c r="B38" s="15" t="s">
        <v>89</v>
      </c>
      <c r="C38" s="17"/>
      <c r="D38" s="17">
        <f>D39</f>
        <v>-9.5</v>
      </c>
      <c r="E38" s="25"/>
    </row>
    <row r="39" spans="1:6" ht="25.5" x14ac:dyDescent="0.25">
      <c r="A39" s="18" t="s">
        <v>91</v>
      </c>
      <c r="B39" s="18" t="s">
        <v>92</v>
      </c>
      <c r="C39" s="19"/>
      <c r="D39" s="19">
        <v>-9.5</v>
      </c>
      <c r="E39" s="25"/>
    </row>
    <row r="40" spans="1:6" ht="15.75" x14ac:dyDescent="0.25">
      <c r="A40" s="10" t="s">
        <v>36</v>
      </c>
      <c r="B40" s="11" t="s">
        <v>37</v>
      </c>
      <c r="C40" s="9">
        <f>C41</f>
        <v>108227.45</v>
      </c>
      <c r="D40" s="9">
        <f>D41+D51</f>
        <v>8612.3700000000008</v>
      </c>
      <c r="E40" s="25">
        <f t="shared" si="0"/>
        <v>7.9576576922028579</v>
      </c>
    </row>
    <row r="41" spans="1:6" ht="63" x14ac:dyDescent="0.25">
      <c r="A41" s="10" t="s">
        <v>38</v>
      </c>
      <c r="B41" s="11" t="s">
        <v>39</v>
      </c>
      <c r="C41" s="9">
        <f>C42+C43+C46+C49+C51</f>
        <v>108227.45</v>
      </c>
      <c r="D41" s="9">
        <f>D42+D43+D46+D49</f>
        <v>8609.3700000000008</v>
      </c>
      <c r="E41" s="25">
        <f t="shared" si="0"/>
        <v>7.9548857521820953</v>
      </c>
      <c r="F41" s="12"/>
    </row>
    <row r="42" spans="1:6" ht="25.5" x14ac:dyDescent="0.25">
      <c r="A42" s="20" t="s">
        <v>101</v>
      </c>
      <c r="B42" s="20" t="s">
        <v>40</v>
      </c>
      <c r="C42" s="9">
        <v>26379.599999999999</v>
      </c>
      <c r="D42" s="9">
        <v>7913.88</v>
      </c>
      <c r="E42" s="25">
        <f t="shared" si="0"/>
        <v>30.000000000000004</v>
      </c>
    </row>
    <row r="43" spans="1:6" ht="25.5" x14ac:dyDescent="0.25">
      <c r="A43" s="20" t="s">
        <v>41</v>
      </c>
      <c r="B43" s="21" t="s">
        <v>42</v>
      </c>
      <c r="C43" s="9">
        <f>C44+C45</f>
        <v>70747.929999999993</v>
      </c>
      <c r="D43" s="9">
        <f>D44+D45</f>
        <v>605.37</v>
      </c>
      <c r="E43" s="25">
        <f t="shared" si="0"/>
        <v>0.85567167830917468</v>
      </c>
    </row>
    <row r="44" spans="1:6" ht="24" customHeight="1" x14ac:dyDescent="0.25">
      <c r="A44" s="13" t="s">
        <v>93</v>
      </c>
      <c r="B44" s="30" t="s">
        <v>94</v>
      </c>
      <c r="C44" s="14">
        <v>8000</v>
      </c>
      <c r="D44" s="14">
        <v>0</v>
      </c>
      <c r="E44" s="25">
        <f t="shared" si="0"/>
        <v>0</v>
      </c>
    </row>
    <row r="45" spans="1:6" x14ac:dyDescent="0.25">
      <c r="A45" s="13" t="s">
        <v>43</v>
      </c>
      <c r="B45" s="22" t="s">
        <v>44</v>
      </c>
      <c r="C45" s="14">
        <v>62747.93</v>
      </c>
      <c r="D45" s="14">
        <v>605.37</v>
      </c>
      <c r="E45" s="25">
        <f t="shared" si="0"/>
        <v>0.96476489343951277</v>
      </c>
    </row>
    <row r="46" spans="1:6" ht="25.5" x14ac:dyDescent="0.25">
      <c r="A46" s="20" t="s">
        <v>45</v>
      </c>
      <c r="B46" s="21" t="s">
        <v>46</v>
      </c>
      <c r="C46" s="9">
        <f>C47+C48</f>
        <v>349.91999999999996</v>
      </c>
      <c r="D46" s="9">
        <f>D47+D48</f>
        <v>90.11999999999999</v>
      </c>
      <c r="E46" s="25">
        <f t="shared" si="0"/>
        <v>25.754458161865568</v>
      </c>
    </row>
    <row r="47" spans="1:6" ht="36" customHeight="1" x14ac:dyDescent="0.25">
      <c r="A47" s="13" t="s">
        <v>47</v>
      </c>
      <c r="B47" s="28" t="s">
        <v>48</v>
      </c>
      <c r="C47" s="14">
        <v>346.4</v>
      </c>
      <c r="D47" s="14">
        <v>86.6</v>
      </c>
      <c r="E47" s="25">
        <f t="shared" si="0"/>
        <v>25</v>
      </c>
    </row>
    <row r="48" spans="1:6" ht="37.15" customHeight="1" x14ac:dyDescent="0.25">
      <c r="A48" s="18" t="s">
        <v>49</v>
      </c>
      <c r="B48" s="29" t="s">
        <v>50</v>
      </c>
      <c r="C48" s="19">
        <v>3.52</v>
      </c>
      <c r="D48" s="19">
        <v>3.52</v>
      </c>
      <c r="E48" s="25">
        <f t="shared" si="0"/>
        <v>100</v>
      </c>
    </row>
    <row r="49" spans="1:6" ht="37.15" customHeight="1" x14ac:dyDescent="0.25">
      <c r="A49" s="15" t="s">
        <v>96</v>
      </c>
      <c r="B49" s="33" t="s">
        <v>95</v>
      </c>
      <c r="C49" s="17">
        <f>C50</f>
        <v>10700</v>
      </c>
      <c r="D49" s="17">
        <f>D50</f>
        <v>0</v>
      </c>
      <c r="E49" s="25">
        <f t="shared" si="0"/>
        <v>0</v>
      </c>
    </row>
    <row r="50" spans="1:6" ht="37.15" customHeight="1" x14ac:dyDescent="0.25">
      <c r="A50" s="18" t="s">
        <v>97</v>
      </c>
      <c r="B50" s="29" t="s">
        <v>98</v>
      </c>
      <c r="C50" s="19">
        <v>10700</v>
      </c>
      <c r="D50" s="19"/>
      <c r="E50" s="25">
        <f t="shared" si="0"/>
        <v>0</v>
      </c>
    </row>
    <row r="51" spans="1:6" x14ac:dyDescent="0.25">
      <c r="A51" s="15" t="s">
        <v>51</v>
      </c>
      <c r="B51" s="23" t="s">
        <v>52</v>
      </c>
      <c r="C51" s="17">
        <f>C52</f>
        <v>50</v>
      </c>
      <c r="D51" s="17">
        <f>D52</f>
        <v>3</v>
      </c>
      <c r="E51" s="25">
        <f t="shared" si="0"/>
        <v>6</v>
      </c>
    </row>
    <row r="52" spans="1:6" ht="24" x14ac:dyDescent="0.25">
      <c r="A52" s="18" t="s">
        <v>53</v>
      </c>
      <c r="B52" s="31" t="s">
        <v>54</v>
      </c>
      <c r="C52" s="19">
        <v>50</v>
      </c>
      <c r="D52" s="19">
        <v>3</v>
      </c>
      <c r="E52" s="25">
        <f t="shared" si="0"/>
        <v>6</v>
      </c>
    </row>
    <row r="53" spans="1:6" ht="20.25" x14ac:dyDescent="0.25">
      <c r="A53" s="13"/>
      <c r="B53" s="7" t="s">
        <v>55</v>
      </c>
      <c r="C53" s="9">
        <f>C4+C40</f>
        <v>134951.45000000001</v>
      </c>
      <c r="D53" s="9">
        <f>D4+D40</f>
        <v>13295.800000000001</v>
      </c>
      <c r="E53" s="25">
        <f t="shared" si="0"/>
        <v>9.8522839139557234</v>
      </c>
    </row>
    <row r="55" spans="1:6" x14ac:dyDescent="0.25">
      <c r="F55" s="24"/>
    </row>
    <row r="56" spans="1:6" ht="52.7" customHeight="1" x14ac:dyDescent="0.25"/>
  </sheetData>
  <sheetProtection selectLockedCells="1" selectUnlockedCells="1"/>
  <mergeCells count="2">
    <mergeCell ref="A1:E1"/>
    <mergeCell ref="B2:C2"/>
  </mergeCells>
  <phoneticPr fontId="11" type="noConversion"/>
  <pageMargins left="0.39374999999999999" right="0.39374999999999999" top="0.19652777777777777" bottom="0.19652777777777777" header="0.51180555555555551" footer="0.51180555555555551"/>
  <pageSetup paperSize="9" scale="79" firstPageNumber="0" fitToHeight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Лилия Александровна</dc:creator>
  <cp:lastModifiedBy>Смирнова Лилия Александровна</cp:lastModifiedBy>
  <cp:lastPrinted>2021-05-02T13:16:39Z</cp:lastPrinted>
  <dcterms:created xsi:type="dcterms:W3CDTF">2024-06-18T06:08:57Z</dcterms:created>
  <dcterms:modified xsi:type="dcterms:W3CDTF">2024-06-18T06:08:57Z</dcterms:modified>
</cp:coreProperties>
</file>