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Users\Desktop\Постановление 207 от 29.07.2020 отчет за 1 полугодие 2020г\"/>
    </mc:Choice>
  </mc:AlternateContent>
  <xr:revisionPtr revIDLastSave="0" documentId="8_{CC4FA3AD-2EAC-4279-A3FC-18FE17CB07CA}" xr6:coauthVersionLast="45" xr6:coauthVersionMax="45" xr10:uidLastSave="{00000000-0000-0000-0000-000000000000}"/>
  <bookViews>
    <workbookView xWindow="-120" yWindow="-120" windowWidth="29040" windowHeight="15840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E5" i="1"/>
  <c r="E6" i="1"/>
  <c r="E7" i="1"/>
  <c r="E8" i="1"/>
  <c r="E9" i="1"/>
  <c r="E17" i="1"/>
  <c r="E18" i="1"/>
  <c r="E19" i="1"/>
  <c r="E20" i="1"/>
  <c r="E21" i="1"/>
  <c r="E22" i="1"/>
  <c r="E23" i="1"/>
  <c r="E24" i="1"/>
  <c r="E25" i="1"/>
  <c r="E26" i="1"/>
  <c r="E27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9" i="1"/>
  <c r="E4" i="1"/>
  <c r="D31" i="1"/>
  <c r="D32" i="1"/>
  <c r="D40" i="1"/>
  <c r="D22" i="1"/>
  <c r="D23" i="1"/>
  <c r="C4" i="1"/>
  <c r="C5" i="1"/>
  <c r="C6" i="1"/>
  <c r="D6" i="1"/>
  <c r="D10" i="1"/>
  <c r="D5" i="1"/>
  <c r="D19" i="1"/>
  <c r="C22" i="1"/>
  <c r="C31" i="1"/>
  <c r="C32" i="1"/>
  <c r="C35" i="1"/>
  <c r="C40" i="1"/>
  <c r="C49" i="1"/>
  <c r="D4" i="1"/>
  <c r="D49" i="1"/>
</calcChain>
</file>

<file path=xl/sharedStrings.xml><?xml version="1.0" encoding="utf-8"?>
<sst xmlns="http://schemas.openxmlformats.org/spreadsheetml/2006/main" count="99" uniqueCount="98">
  <si>
    <t>Код дохода по КД</t>
  </si>
  <si>
    <t>Наименование показателя</t>
  </si>
  <si>
    <t xml:space="preserve"> Бюджет 2020 год  (тыс. руб.)</t>
  </si>
  <si>
    <t>НАЛОГОВЫЕ И НЕНАЛОГОВЫЕ ДОХОДЫ</t>
  </si>
  <si>
    <t xml:space="preserve">налоговые доходы </t>
  </si>
  <si>
    <t>182 1 01 02000 01 0000 110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</si>
  <si>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</si>
  <si>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</si>
  <si>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</si>
  <si>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</si>
  <si>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</si>
  <si>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</si>
  <si>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</si>
  <si>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100 1 03 02000 01 0000 110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</si>
  <si>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</si>
  <si>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</si>
  <si>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   1 183,00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</si>
  <si>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</si>
  <si>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    14,00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</si>
  <si>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</si>
  <si>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   1 971,00</t>
  </si>
  <si>
    <t>182 1 06 01000 00 0000 110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</si>
  <si>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</si>
  <si>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</si>
  <si>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</si>
  <si>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182 1 06 06000 00 0000 110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</si>
  <si>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</si>
  <si>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</si>
  <si>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</si>
  <si>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</si>
  <si>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</si>
  <si>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неналоговые доходы</t>
  </si>
  <si>
    <t>607 1 11 00000 00 0000 000</t>
  </si>
  <si>
    <t>ДОХОДЫ ОТ ИСПОЛЬЗОВАНИЯ ИМУЩЕСТВА, НАХОДЯЩЕГОСЯ В ГОСУДАРСТВЕННОЙ И МУНИЦИПАЛЬНОЙ СОБСТВЕННОСТИ</t>
  </si>
  <si>
    <t>607 1 11 05075 10 0000 120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</si>
  <si>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</si>
  <si>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607 1 11 09045 10 0111 120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</si>
  <si>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</si>
  <si>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607 1 13 00000 00 0000 130</t>
  </si>
  <si>
    <t>ДОХОДЫ ОТ ОКАЗАНИЯ ПЛТНЫХ УСЛУГ(РАБОТ)И КОМПЕНСАЦИИ ГОСУДАРСТВА</t>
  </si>
  <si>
    <t>607 1 13 01995 10 0507 130</t>
  </si>
  <si>
    <t>Прочие доходы от оказания платных услуг</t>
  </si>
  <si>
    <t>607 2 00 00000 00 0000 000</t>
  </si>
  <si>
    <t>БЕЗВОЗМЕЗДНЫЕ ПОСТУПЛЕНИЯ</t>
  </si>
  <si>
    <t>607 2 02 00000 00 0000 000</t>
  </si>
  <si>
    <t>БЕЗВОЗМЕЗДНЫЕ ПОСТУПЛЕНИЯ ОТ ДРУГИХ БЮДЖЕТОВ БЮДЖЕТНОЙ СИСТЕМЫ РОССИЙСКОЙ ФЕДЕРАЦИИ</t>
  </si>
  <si>
    <t>607 2 02 15001 10 0000 150</t>
  </si>
  <si>
    <t>Дотации бюджетам сельских поселений на выравнивание бюджетной обеспеченности</t>
  </si>
  <si>
    <t>607 2 02 19999 10 0000 150</t>
  </si>
  <si>
    <t>Прочие дотации бюджетам сельских поселений</t>
  </si>
  <si>
    <t>607 2 02 20000 10 0000 150</t>
  </si>
  <si>
    <t xml:space="preserve">Субсидии бюджетам субъектов Российской Федерации и муниципальных образований </t>
  </si>
  <si>
    <t>Субсидии бюджетам поселений на осуществление дорожной деятельности в отношении автодорог общего пользования, а также капремонта и ремонта дворовых территорий</t>
  </si>
  <si>
    <t>607 2 02 20299 10 0000 150</t>
  </si>
  <si>
    <t>Субсидии Субсидии бюджетам сельских  поселений на обеспечение мероприятий по переселению граждан из аварийного жилищного фонда за счет средств, поступивших от государственной корпорации -Фонд содействия реформированию жилищно-коммунального хозяйства</t>
  </si>
  <si>
    <t>607 2 02 20302 10 0000 150</t>
  </si>
  <si>
    <t>Субсидии бюджетам сельских поселений на обеспечение мероприятий по  переселению граждан из аварийного жилищного фонда за счет средств бюджетов</t>
  </si>
  <si>
    <t>607 2 02 29999 10 0000 150</t>
  </si>
  <si>
    <t>Прочие субсидии бюджетам сельских поселений</t>
  </si>
  <si>
    <t>607 2 02 3000 00 0000 150</t>
  </si>
  <si>
    <t xml:space="preserve">Субвенции бюджетам субъектов Российской Федерации и муниципальных образований </t>
  </si>
  <si>
    <t>607 2 02 30024 10 0000 150</t>
  </si>
  <si>
    <t>Субвенции бюджетам сельских поселений на выполнение передаваемых полномочий субъектов Российской Федерации</t>
  </si>
  <si>
    <t>607 2 02 35118 10 0000 150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</si>
  <si>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</si>
  <si>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607 2 02 40000 00 0000 150</t>
  </si>
  <si>
    <t>Иные межбюджетные трансферты</t>
  </si>
  <si>
    <t>607 2 02 49999 10 0000 150</t>
  </si>
  <si>
    <t>Прочие межбюджетные трансферты, передаваемые бюджетам сельских поселений</t>
  </si>
  <si>
    <t>607 2 07 00000 00 0000 150</t>
  </si>
  <si>
    <t>Прочие безвозмездные поступления</t>
  </si>
  <si>
    <t>607 2 07 05030 10 0000 150</t>
  </si>
  <si>
    <t>Прочие безвозмездные поступления в бюджеты сельских поселений</t>
  </si>
  <si>
    <t>Доходы бюджета - Всего</t>
  </si>
  <si>
    <t>07 2 02 20216 10 0000 150</t>
  </si>
  <si>
    <t xml:space="preserve"> </t>
  </si>
  <si>
    <t>100 1 03 02231 01 0000 110</t>
  </si>
  <si>
    <t>100 1 03 02241 01 0000 110</t>
  </si>
  <si>
    <t>100 1 03 02251 01 0000 110</t>
  </si>
  <si>
    <t>100 1 03 02261 01 0000 110</t>
  </si>
  <si>
    <t>100 1 05 030100 10 0000 110</t>
  </si>
  <si>
    <t>НАЛОГИ НА СОВОКУПНЫЙ ДОХОД</t>
  </si>
  <si>
    <t>Единый сельскохозяйственный налог</t>
  </si>
  <si>
    <t>100 1 05 030000 00 0000 110</t>
  </si>
  <si>
    <t>607 1 13 02995 10 0000 130</t>
  </si>
  <si>
    <t>Прочие доходы от затрат бюджетов сельских поселений</t>
  </si>
  <si>
    <t>607 1 14 00000 00 0000 000</t>
  </si>
  <si>
    <t>Доходы от продажи  материальных и нематериальных активов</t>
  </si>
  <si>
    <t>607 114 02053 10 0000 430</t>
  </si>
  <si>
    <t>Доходы от реализации иного имущества, находящихся в собственности сельских поселений ( 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указонному имуществу)</t>
  </si>
  <si>
    <t>607219 00000 00 00 0000 150</t>
  </si>
  <si>
    <t>ВОЗВРАТ ОСТАТКОВ СУБСИДИЙ, СУБВЕНЦИЙ И ИНЫХ  МЕЖБЮДЖЕТНЫЪХ ТРАНСФЕРТОВ, ИМЕЮЩИХ ЦЕЛЕВОЕ НАЗНАЧЕНИЕ ПРОШЛЫХ ЛЕТ</t>
  </si>
  <si>
    <t>607 2 19 60010 10 0000 150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</si>
  <si>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</si>
  <si>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% исполнения</t>
  </si>
  <si>
    <t>Поступления доходов в бюджет Елизаветинского сельского поселения  за 1 полугодие 2020 года</t>
  </si>
  <si>
    <t>Исполнение за 1 полугодие 2020 года  (тыс. руб.)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</si>
  <si>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Приложение 2</t>
    </r>
    <r>
      <rPr>
        <sz val="10"/>
        <rFont val="Calibri"/>
        <family val="2"/>
        <charset val="204"/>
      </rPr>
      <t xml:space="preserve"> к постановлению администрации                                   Елизаветинского сельского поселения от 29.07.2020г. № 207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</si>
</sst>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0" fillId="0" borderId="0"/>
  </cellStyleXfs>
  <cellXfs count="32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 readingOrder="1"/>
    </xf>
    <xf numFmtId="0" fontId="6" fillId="2" borderId="3" xfId="1" applyNumberFormat="1" applyFont="1" applyFill="1" applyBorder="1" applyAlignment="1">
      <alignment horizontal="center" vertical="center" wrapText="1" readingOrder="1"/>
    </xf>
    <xf numFmtId="0" fontId="7" fillId="0" borderId="2" xfId="1" applyNumberFormat="1" applyFont="1" applyFill="1" applyBorder="1" applyAlignment="1">
      <alignment horizontal="left" vertical="center" wrapText="1" readingOrder="1"/>
    </xf>
    <xf numFmtId="0" fontId="7" fillId="0" borderId="2" xfId="1" applyNumberFormat="1" applyFont="1" applyFill="1" applyBorder="1" applyAlignment="1">
      <alignment horizontal="center" vertical="center" wrapText="1" readingOrder="1"/>
    </xf>
    <xf numFmtId="2" fontId="6" fillId="0" borderId="2" xfId="1" applyNumberFormat="1" applyFont="1" applyFill="1" applyBorder="1" applyAlignment="1">
      <alignment horizontal="center" vertical="center" wrapText="1" readingOrder="1"/>
    </xf>
    <xf numFmtId="0" fontId="8" fillId="0" borderId="2" xfId="1" applyNumberFormat="1" applyFont="1" applyFill="1" applyBorder="1" applyAlignment="1">
      <alignment horizontal="left" vertical="center" wrapText="1" readingOrder="1"/>
    </xf>
    <xf numFmtId="0" fontId="8" fillId="0" borderId="2" xfId="1" applyNumberFormat="1" applyFont="1" applyFill="1" applyBorder="1" applyAlignment="1">
      <alignment horizontal="center" vertical="center" wrapText="1" readingOrder="1"/>
    </xf>
    <xf numFmtId="2" fontId="1" fillId="0" borderId="0" xfId="0" applyNumberFormat="1" applyFont="1" applyFill="1" applyBorder="1"/>
    <xf numFmtId="0" fontId="9" fillId="0" borderId="2" xfId="1" applyNumberFormat="1" applyFont="1" applyFill="1" applyBorder="1" applyAlignment="1">
      <alignment horizontal="left" vertical="center" wrapText="1" readingOrder="1"/>
    </xf>
    <xf numFmtId="2" fontId="9" fillId="0" borderId="2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left" vertical="center" wrapText="1" readingOrder="1"/>
    </xf>
    <xf numFmtId="164" fontId="6" fillId="0" borderId="2" xfId="1" applyNumberFormat="1" applyFont="1" applyFill="1" applyBorder="1" applyAlignment="1">
      <alignment horizontal="center" vertical="center" wrapText="1" readingOrder="1"/>
    </xf>
    <xf numFmtId="0" fontId="6" fillId="0" borderId="2" xfId="1" applyFont="1" applyBorder="1" applyAlignment="1">
      <alignment horizontal="center" vertical="center" wrapText="1" readingOrder="1"/>
    </xf>
    <xf numFmtId="2" fontId="6" fillId="0" borderId="2" xfId="1" applyNumberFormat="1" applyFont="1" applyBorder="1" applyAlignment="1">
      <alignment horizontal="center" vertical="center" wrapText="1" readingOrder="1"/>
    </xf>
    <xf numFmtId="0" fontId="9" fillId="0" borderId="2" xfId="1" applyFont="1" applyBorder="1" applyAlignment="1">
      <alignment horizontal="left" vertical="center" wrapText="1" readingOrder="1"/>
    </xf>
    <xf numFmtId="2" fontId="9" fillId="0" borderId="2" xfId="1" applyNumberFormat="1" applyFont="1" applyBorder="1" applyAlignment="1">
      <alignment horizontal="center" vertical="center" wrapText="1" readingOrder="1"/>
    </xf>
    <xf numFmtId="0" fontId="6" fillId="0" borderId="0" xfId="0" applyFont="1"/>
    <xf numFmtId="0" fontId="6" fillId="0" borderId="2" xfId="1" applyFont="1" applyBorder="1" applyAlignment="1">
      <alignment horizontal="left" vertical="center" wrapText="1" readingOrder="1"/>
    </xf>
    <xf numFmtId="0" fontId="8" fillId="0" borderId="2" xfId="1" applyFont="1" applyBorder="1" applyAlignment="1">
      <alignment horizontal="left" vertical="center" wrapText="1" readingOrder="1"/>
    </xf>
    <xf numFmtId="0" fontId="11" fillId="0" borderId="2" xfId="1" applyFont="1" applyBorder="1" applyAlignment="1">
      <alignment horizontal="left" vertical="center" wrapText="1" readingOrder="1"/>
    </xf>
    <xf numFmtId="164" fontId="9" fillId="0" borderId="2" xfId="1" applyNumberFormat="1" applyFont="1" applyFill="1" applyBorder="1" applyAlignment="1">
      <alignment horizontal="center" vertical="center" wrapText="1" readingOrder="1"/>
    </xf>
    <xf numFmtId="0" fontId="12" fillId="0" borderId="2" xfId="1" applyNumberFormat="1" applyFont="1" applyFill="1" applyBorder="1" applyAlignment="1">
      <alignment horizontal="left" vertical="center" wrapText="1" readingOrder="1"/>
    </xf>
    <xf numFmtId="0" fontId="12" fillId="0" borderId="2" xfId="1" applyFont="1" applyBorder="1" applyAlignment="1">
      <alignment horizontal="left" vertical="center" wrapText="1" readingOrder="1"/>
    </xf>
    <xf numFmtId="0" fontId="12" fillId="0" borderId="2" xfId="1" applyNumberFormat="1" applyFont="1" applyFill="1" applyBorder="1" applyAlignment="1">
      <alignment horizontal="center" vertical="center" wrapText="1" readingOrder="1"/>
    </xf>
    <xf numFmtId="0" fontId="13" fillId="0" borderId="2" xfId="1" applyNumberFormat="1" applyFont="1" applyFill="1" applyBorder="1" applyAlignment="1">
      <alignment horizontal="center" vertical="center" wrapText="1" readingOrder="1"/>
    </xf>
    <xf numFmtId="49" fontId="2" fillId="0" borderId="0" xfId="0" applyNumberFormat="1" applyFont="1" applyFill="1" applyBorder="1" applyAlignment="1">
      <alignment horizontal="right" vertical="top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showGridLines="0" tabSelected="1" workbookViewId="0">
      <selection activeCell="A58" sqref="A58"/>
    </sheetView>
  </sheetViews>
  <sheetFormatPr defaultRowHeight="15" x14ac:dyDescent="0.25"/>
  <cols>
    <col min="1" max="1" width="29.42578125" style="1" customWidth="1"/>
    <col min="2" max="2" width="80.140625" style="1" customWidth="1"/>
    <col min="3" max="3" width="18.28515625" style="1" customWidth="1"/>
    <col min="4" max="4" width="19.7109375" style="1" customWidth="1"/>
    <col min="5" max="5" width="16.42578125" style="1" customWidth="1"/>
    <col min="11" max="11" width="14" style="1" customWidth="1"/>
  </cols>
  <sheetData>
    <row r="1" spans="1:10" ht="44.45" customHeight="1" x14ac:dyDescent="0.25">
      <c r="A1" s="31" t="s">
        <v>97</v>
      </c>
      <c r="B1" s="31"/>
      <c r="C1" s="31"/>
      <c r="D1" s="31"/>
      <c r="E1" s="31"/>
      <c r="F1" s="2"/>
    </row>
    <row r="2" spans="1:10" ht="65.45" customHeight="1" x14ac:dyDescent="0.25">
      <c r="A2" s="3"/>
      <c r="B2" s="4" t="s">
        <v>95</v>
      </c>
      <c r="C2" s="5"/>
      <c r="D2" s="5"/>
      <c r="E2" s="5"/>
      <c r="F2" s="2"/>
    </row>
    <row r="3" spans="1:10" ht="38.25" x14ac:dyDescent="0.25">
      <c r="A3" s="6" t="s">
        <v>0</v>
      </c>
      <c r="B3" s="7" t="s">
        <v>1</v>
      </c>
      <c r="C3" s="6" t="s">
        <v>2</v>
      </c>
      <c r="D3" s="6" t="s">
        <v>96</v>
      </c>
      <c r="E3" s="6" t="s">
        <v>94</v>
      </c>
    </row>
    <row r="4" spans="1:10" ht="20.25" x14ac:dyDescent="0.25">
      <c r="A4" s="8"/>
      <c r="B4" s="9" t="s">
        <v>3</v>
      </c>
      <c r="C4" s="10">
        <f>C5+C22</f>
        <v>16083</v>
      </c>
      <c r="D4" s="10">
        <f>D5+D22</f>
        <v>5784.1100000000006</v>
      </c>
      <c r="E4" s="17">
        <f>D4/C4*100</f>
        <v>35.96412360877946</v>
      </c>
      <c r="J4" t="s">
        <v>75</v>
      </c>
    </row>
    <row r="5" spans="1:10" ht="20.25" x14ac:dyDescent="0.25">
      <c r="A5" s="8"/>
      <c r="B5" s="9" t="s">
        <v>4</v>
      </c>
      <c r="C5" s="10">
        <f>C6+C10+C17+C19</f>
        <v>14523</v>
      </c>
      <c r="D5" s="10">
        <f>D6+D10+D15+D17+D19</f>
        <v>5091.0400000000009</v>
      </c>
      <c r="E5" s="17">
        <f t="shared" ref="E5:E49" si="0">D5/C5*100</f>
        <v>35.055016181229782</v>
      </c>
    </row>
    <row r="6" spans="1:10" ht="26.25" customHeight="1" x14ac:dyDescent="0.25">
      <c r="A6" s="11" t="s">
        <v>5</v>
      </c>
      <c r="B6" s="12" t="s">
        <v>6</v>
      </c>
      <c r="C6" s="10">
        <f>C7+C8+C9</f>
        <v>2490</v>
      </c>
      <c r="D6" s="10">
        <f>D7+D8+D9</f>
        <v>1206.3500000000001</v>
      </c>
      <c r="E6" s="17">
        <f t="shared" si="0"/>
        <v>48.447791164658639</v>
      </c>
      <c r="F6" s="13"/>
    </row>
    <row r="7" spans="1:10" ht="63" x14ac:dyDescent="0.25">
      <c r="A7" s="14" t="s">
        <v>7</v>
      </c>
      <c r="B7" s="27" t="s">
        <v>8</v>
      </c>
      <c r="C7" s="15">
        <v>2420</v>
      </c>
      <c r="D7" s="15">
        <v>1190.8800000000001</v>
      </c>
      <c r="E7" s="26">
        <f t="shared" si="0"/>
        <v>49.209917355371907</v>
      </c>
    </row>
    <row r="8" spans="1:10" ht="94.5" x14ac:dyDescent="0.25">
      <c r="A8" s="14" t="s">
        <v>9</v>
      </c>
      <c r="B8" s="27" t="s">
        <v>10</v>
      </c>
      <c r="C8" s="15">
        <v>10</v>
      </c>
      <c r="D8" s="15">
        <v>5.07</v>
      </c>
      <c r="E8" s="26">
        <f t="shared" si="0"/>
        <v>50.7</v>
      </c>
    </row>
    <row r="9" spans="1:10" ht="31.5" x14ac:dyDescent="0.25">
      <c r="A9" s="14" t="s">
        <v>11</v>
      </c>
      <c r="B9" s="27" t="s">
        <v>12</v>
      </c>
      <c r="C9" s="15">
        <v>60</v>
      </c>
      <c r="D9" s="15">
        <v>10.4</v>
      </c>
      <c r="E9" s="26">
        <f t="shared" si="0"/>
        <v>17.333333333333336</v>
      </c>
    </row>
    <row r="10" spans="1:10" ht="31.5" x14ac:dyDescent="0.25">
      <c r="A10" s="11" t="s">
        <v>13</v>
      </c>
      <c r="B10" s="12" t="s">
        <v>14</v>
      </c>
      <c r="C10" s="10">
        <v>3168</v>
      </c>
      <c r="D10" s="10">
        <f>D11+D12+D13+D14</f>
        <v>1394.18</v>
      </c>
      <c r="E10" s="17">
        <f>D10/C10*100</f>
        <v>44.008207070707073</v>
      </c>
    </row>
    <row r="11" spans="1:10" ht="63" x14ac:dyDescent="0.25">
      <c r="A11" s="14" t="s">
        <v>76</v>
      </c>
      <c r="B11" s="27" t="s">
        <v>15</v>
      </c>
      <c r="C11" s="15" t="s">
        <v>16</v>
      </c>
      <c r="D11" s="15">
        <v>660.54</v>
      </c>
      <c r="E11" s="26">
        <v>55.8</v>
      </c>
    </row>
    <row r="12" spans="1:10" ht="78.75" x14ac:dyDescent="0.25">
      <c r="A12" s="14" t="s">
        <v>77</v>
      </c>
      <c r="B12" s="27" t="s">
        <v>17</v>
      </c>
      <c r="C12" s="15" t="s">
        <v>18</v>
      </c>
      <c r="D12" s="15">
        <v>4.32</v>
      </c>
      <c r="E12" s="26">
        <v>30.8</v>
      </c>
    </row>
    <row r="13" spans="1:10" ht="63" x14ac:dyDescent="0.25">
      <c r="A13" s="14" t="s">
        <v>78</v>
      </c>
      <c r="B13" s="27" t="s">
        <v>19</v>
      </c>
      <c r="C13" s="15" t="s">
        <v>20</v>
      </c>
      <c r="D13" s="15">
        <v>860.79</v>
      </c>
      <c r="E13" s="26">
        <v>43.7</v>
      </c>
    </row>
    <row r="14" spans="1:10" ht="63" x14ac:dyDescent="0.25">
      <c r="A14" s="14" t="s">
        <v>79</v>
      </c>
      <c r="B14" s="27" t="s">
        <v>19</v>
      </c>
      <c r="C14" s="15"/>
      <c r="D14" s="15">
        <v>-131.47</v>
      </c>
      <c r="E14" s="17"/>
    </row>
    <row r="15" spans="1:10" x14ac:dyDescent="0.25">
      <c r="A15" s="22" t="s">
        <v>83</v>
      </c>
      <c r="B15" s="18" t="s">
        <v>81</v>
      </c>
      <c r="C15" s="19"/>
      <c r="D15" s="19">
        <v>12.3</v>
      </c>
      <c r="E15" s="17"/>
    </row>
    <row r="16" spans="1:10" ht="15.75" x14ac:dyDescent="0.25">
      <c r="A16" s="20" t="s">
        <v>80</v>
      </c>
      <c r="B16" s="28" t="s">
        <v>82</v>
      </c>
      <c r="C16" s="21"/>
      <c r="D16" s="21">
        <v>12.3</v>
      </c>
      <c r="E16" s="17"/>
    </row>
    <row r="17" spans="1:6" ht="15.75" x14ac:dyDescent="0.25">
      <c r="A17" s="11" t="s">
        <v>21</v>
      </c>
      <c r="B17" s="12" t="s">
        <v>22</v>
      </c>
      <c r="C17" s="10">
        <v>865</v>
      </c>
      <c r="D17" s="10">
        <v>199.48</v>
      </c>
      <c r="E17" s="17">
        <f t="shared" si="0"/>
        <v>23.061271676300578</v>
      </c>
    </row>
    <row r="18" spans="1:6" ht="31.5" x14ac:dyDescent="0.25">
      <c r="A18" s="14" t="s">
        <v>23</v>
      </c>
      <c r="B18" s="27" t="s">
        <v>24</v>
      </c>
      <c r="C18" s="15">
        <v>865</v>
      </c>
      <c r="D18" s="15">
        <v>199.48</v>
      </c>
      <c r="E18" s="26">
        <f t="shared" si="0"/>
        <v>23.061271676300578</v>
      </c>
    </row>
    <row r="19" spans="1:6" ht="15.75" x14ac:dyDescent="0.25">
      <c r="A19" s="11" t="s">
        <v>25</v>
      </c>
      <c r="B19" s="12" t="s">
        <v>26</v>
      </c>
      <c r="C19" s="10">
        <v>8000</v>
      </c>
      <c r="D19" s="10">
        <f>D20+D21</f>
        <v>2278.73</v>
      </c>
      <c r="E19" s="17">
        <f t="shared" si="0"/>
        <v>28.484124999999999</v>
      </c>
    </row>
    <row r="20" spans="1:6" ht="31.5" x14ac:dyDescent="0.25">
      <c r="A20" s="14" t="s">
        <v>27</v>
      </c>
      <c r="B20" s="27" t="s">
        <v>28</v>
      </c>
      <c r="C20" s="15">
        <v>3200</v>
      </c>
      <c r="D20" s="15">
        <v>1428.97</v>
      </c>
      <c r="E20" s="26">
        <f t="shared" si="0"/>
        <v>44.655312500000001</v>
      </c>
    </row>
    <row r="21" spans="1:6" ht="31.5" x14ac:dyDescent="0.25">
      <c r="A21" s="14" t="s">
        <v>29</v>
      </c>
      <c r="B21" s="27" t="s">
        <v>30</v>
      </c>
      <c r="C21" s="15">
        <v>4800</v>
      </c>
      <c r="D21" s="15">
        <v>849.76</v>
      </c>
      <c r="E21" s="26">
        <f t="shared" si="0"/>
        <v>17.703333333333333</v>
      </c>
    </row>
    <row r="22" spans="1:6" ht="20.25" x14ac:dyDescent="0.25">
      <c r="A22" s="14"/>
      <c r="B22" s="9" t="s">
        <v>31</v>
      </c>
      <c r="C22" s="10">
        <f>C23+C26</f>
        <v>1560</v>
      </c>
      <c r="D22" s="10">
        <f>D23+D26+D29</f>
        <v>693.06999999999994</v>
      </c>
      <c r="E22" s="17">
        <f t="shared" si="0"/>
        <v>44.427564102564098</v>
      </c>
    </row>
    <row r="23" spans="1:6" ht="31.5" x14ac:dyDescent="0.25">
      <c r="A23" s="11" t="s">
        <v>32</v>
      </c>
      <c r="B23" s="12" t="s">
        <v>33</v>
      </c>
      <c r="C23" s="10">
        <v>1520</v>
      </c>
      <c r="D23" s="10">
        <f>D24+D25</f>
        <v>662.15</v>
      </c>
      <c r="E23" s="17">
        <f t="shared" si="0"/>
        <v>43.5625</v>
      </c>
    </row>
    <row r="24" spans="1:6" ht="31.5" x14ac:dyDescent="0.25">
      <c r="A24" s="14" t="s">
        <v>34</v>
      </c>
      <c r="B24" s="27" t="s">
        <v>35</v>
      </c>
      <c r="C24" s="15">
        <v>500</v>
      </c>
      <c r="D24" s="15">
        <v>140.86000000000001</v>
      </c>
      <c r="E24" s="26">
        <f t="shared" si="0"/>
        <v>28.172000000000004</v>
      </c>
    </row>
    <row r="25" spans="1:6" ht="63" x14ac:dyDescent="0.25">
      <c r="A25" s="14" t="s">
        <v>36</v>
      </c>
      <c r="B25" s="27" t="s">
        <v>37</v>
      </c>
      <c r="C25" s="15">
        <v>1020</v>
      </c>
      <c r="D25" s="15">
        <v>521.29</v>
      </c>
      <c r="E25" s="26">
        <f t="shared" si="0"/>
        <v>51.106862745098034</v>
      </c>
    </row>
    <row r="26" spans="1:6" ht="15.75" x14ac:dyDescent="0.25">
      <c r="A26" s="11" t="s">
        <v>38</v>
      </c>
      <c r="B26" s="16" t="s">
        <v>39</v>
      </c>
      <c r="C26" s="10">
        <v>40</v>
      </c>
      <c r="D26" s="10">
        <v>27.16</v>
      </c>
      <c r="E26" s="17">
        <f t="shared" si="0"/>
        <v>67.900000000000006</v>
      </c>
    </row>
    <row r="27" spans="1:6" ht="15.75" x14ac:dyDescent="0.25">
      <c r="A27" s="14" t="s">
        <v>40</v>
      </c>
      <c r="B27" s="27" t="s">
        <v>41</v>
      </c>
      <c r="C27" s="15">
        <v>40</v>
      </c>
      <c r="D27" s="15">
        <v>0</v>
      </c>
      <c r="E27" s="26">
        <f t="shared" si="0"/>
        <v>0</v>
      </c>
    </row>
    <row r="28" spans="1:6" ht="15.75" x14ac:dyDescent="0.25">
      <c r="A28" s="14" t="s">
        <v>84</v>
      </c>
      <c r="B28" s="27" t="s">
        <v>85</v>
      </c>
      <c r="C28" s="15"/>
      <c r="D28" s="15">
        <v>27.16</v>
      </c>
      <c r="E28" s="17"/>
    </row>
    <row r="29" spans="1:6" ht="15.75" x14ac:dyDescent="0.25">
      <c r="A29" s="23" t="s">
        <v>86</v>
      </c>
      <c r="B29" s="24" t="s">
        <v>87</v>
      </c>
      <c r="C29" s="19"/>
      <c r="D29" s="19">
        <v>3.76</v>
      </c>
      <c r="E29" s="17"/>
    </row>
    <row r="30" spans="1:6" ht="77.45" customHeight="1" x14ac:dyDescent="0.25">
      <c r="A30" s="20" t="s">
        <v>88</v>
      </c>
      <c r="B30" s="28" t="s">
        <v>89</v>
      </c>
      <c r="C30" s="21"/>
      <c r="D30" s="21">
        <v>3.76</v>
      </c>
      <c r="E30" s="17"/>
    </row>
    <row r="31" spans="1:6" ht="15.75" x14ac:dyDescent="0.25">
      <c r="A31" s="11" t="s">
        <v>42</v>
      </c>
      <c r="B31" s="12" t="s">
        <v>43</v>
      </c>
      <c r="C31" s="10">
        <f>C32</f>
        <v>43104.19</v>
      </c>
      <c r="D31" s="10">
        <f>D32+D45+D47</f>
        <v>13066.02</v>
      </c>
      <c r="E31" s="17">
        <f t="shared" si="0"/>
        <v>30.312644780008625</v>
      </c>
    </row>
    <row r="32" spans="1:6" ht="31.5" x14ac:dyDescent="0.25">
      <c r="A32" s="11" t="s">
        <v>44</v>
      </c>
      <c r="B32" s="12" t="s">
        <v>45</v>
      </c>
      <c r="C32" s="10">
        <f>C33+C34+C35+C40+C43+C45</f>
        <v>43104.19</v>
      </c>
      <c r="D32" s="10">
        <f>D33+D34+D35+D40+D43</f>
        <v>13434.28</v>
      </c>
      <c r="E32" s="17">
        <f t="shared" si="0"/>
        <v>31.166993278379667</v>
      </c>
      <c r="F32" s="13"/>
    </row>
    <row r="33" spans="1:5" ht="31.5" x14ac:dyDescent="0.25">
      <c r="A33" s="16" t="s">
        <v>46</v>
      </c>
      <c r="B33" s="11" t="s">
        <v>47</v>
      </c>
      <c r="C33" s="10">
        <v>20669.2</v>
      </c>
      <c r="D33" s="10">
        <v>11890.8</v>
      </c>
      <c r="E33" s="17">
        <f t="shared" si="0"/>
        <v>57.529077080873947</v>
      </c>
    </row>
    <row r="34" spans="1:5" ht="15.75" x14ac:dyDescent="0.25">
      <c r="A34" s="16" t="s">
        <v>48</v>
      </c>
      <c r="B34" s="11" t="s">
        <v>49</v>
      </c>
      <c r="C34" s="10">
        <v>308</v>
      </c>
      <c r="D34" s="10">
        <v>308</v>
      </c>
      <c r="E34" s="17">
        <f t="shared" si="0"/>
        <v>100</v>
      </c>
    </row>
    <row r="35" spans="1:5" ht="31.5" x14ac:dyDescent="0.25">
      <c r="A35" s="16" t="s">
        <v>50</v>
      </c>
      <c r="B35" s="11" t="s">
        <v>51</v>
      </c>
      <c r="C35" s="10">
        <f>C36+C37+C38+C39</f>
        <v>17713.27</v>
      </c>
      <c r="D35" s="10">
        <v>486.26</v>
      </c>
      <c r="E35" s="17">
        <f t="shared" si="0"/>
        <v>2.7451735337405232</v>
      </c>
    </row>
    <row r="36" spans="1:5" ht="47.25" x14ac:dyDescent="0.25">
      <c r="A36" s="16" t="s">
        <v>74</v>
      </c>
      <c r="B36" s="27" t="s">
        <v>52</v>
      </c>
      <c r="C36" s="15">
        <v>2761.9</v>
      </c>
      <c r="D36" s="15">
        <v>0</v>
      </c>
      <c r="E36" s="26">
        <f t="shared" si="0"/>
        <v>0</v>
      </c>
    </row>
    <row r="37" spans="1:5" ht="57" customHeight="1" x14ac:dyDescent="0.25">
      <c r="A37" s="14" t="s">
        <v>53</v>
      </c>
      <c r="B37" s="27" t="s">
        <v>54</v>
      </c>
      <c r="C37" s="15">
        <v>4603.59</v>
      </c>
      <c r="D37" s="15">
        <v>0</v>
      </c>
      <c r="E37" s="26">
        <f t="shared" si="0"/>
        <v>0</v>
      </c>
    </row>
    <row r="38" spans="1:5" ht="47.25" x14ac:dyDescent="0.25">
      <c r="A38" s="14" t="s">
        <v>55</v>
      </c>
      <c r="B38" s="27" t="s">
        <v>56</v>
      </c>
      <c r="C38" s="15">
        <v>2695.96</v>
      </c>
      <c r="D38" s="15">
        <v>0</v>
      </c>
      <c r="E38" s="26">
        <f t="shared" si="0"/>
        <v>0</v>
      </c>
    </row>
    <row r="39" spans="1:5" ht="15.75" x14ac:dyDescent="0.25">
      <c r="A39" s="14" t="s">
        <v>57</v>
      </c>
      <c r="B39" s="27" t="s">
        <v>58</v>
      </c>
      <c r="C39" s="15">
        <v>7651.82</v>
      </c>
      <c r="D39" s="15">
        <v>486.26</v>
      </c>
      <c r="E39" s="26">
        <f t="shared" si="0"/>
        <v>6.3548280017041696</v>
      </c>
    </row>
    <row r="40" spans="1:5" ht="31.5" x14ac:dyDescent="0.25">
      <c r="A40" s="16" t="s">
        <v>59</v>
      </c>
      <c r="B40" s="12" t="s">
        <v>60</v>
      </c>
      <c r="C40" s="10">
        <f>C41+C42</f>
        <v>270.71999999999997</v>
      </c>
      <c r="D40" s="10">
        <f>D41+D42</f>
        <v>137.12</v>
      </c>
      <c r="E40" s="17">
        <f t="shared" si="0"/>
        <v>50.650118203309702</v>
      </c>
    </row>
    <row r="41" spans="1:5" ht="31.5" x14ac:dyDescent="0.25">
      <c r="A41" s="16" t="s">
        <v>61</v>
      </c>
      <c r="B41" s="27" t="s">
        <v>62</v>
      </c>
      <c r="C41" s="15">
        <v>3.52</v>
      </c>
      <c r="D41" s="15">
        <v>3.52</v>
      </c>
      <c r="E41" s="26">
        <f t="shared" si="0"/>
        <v>100</v>
      </c>
    </row>
    <row r="42" spans="1:5" ht="31.5" x14ac:dyDescent="0.25">
      <c r="A42" s="14" t="s">
        <v>63</v>
      </c>
      <c r="B42" s="27" t="s">
        <v>64</v>
      </c>
      <c r="C42" s="15">
        <v>267.2</v>
      </c>
      <c r="D42" s="15">
        <v>133.6</v>
      </c>
      <c r="E42" s="26">
        <f t="shared" si="0"/>
        <v>50</v>
      </c>
    </row>
    <row r="43" spans="1:5" ht="15.75" x14ac:dyDescent="0.25">
      <c r="A43" s="16" t="s">
        <v>65</v>
      </c>
      <c r="B43" s="12" t="s">
        <v>66</v>
      </c>
      <c r="C43" s="10">
        <v>4093</v>
      </c>
      <c r="D43" s="10">
        <v>612.1</v>
      </c>
      <c r="E43" s="17">
        <f t="shared" si="0"/>
        <v>14.954800879550453</v>
      </c>
    </row>
    <row r="44" spans="1:5" ht="31.5" x14ac:dyDescent="0.25">
      <c r="A44" s="14" t="s">
        <v>67</v>
      </c>
      <c r="B44" s="27" t="s">
        <v>68</v>
      </c>
      <c r="C44" s="15">
        <v>4093</v>
      </c>
      <c r="D44" s="15">
        <v>612.1</v>
      </c>
      <c r="E44" s="26">
        <f t="shared" si="0"/>
        <v>14.954800879550453</v>
      </c>
    </row>
    <row r="45" spans="1:5" ht="18.75" x14ac:dyDescent="0.25">
      <c r="A45" s="16" t="s">
        <v>69</v>
      </c>
      <c r="B45" s="30" t="s">
        <v>70</v>
      </c>
      <c r="C45" s="10">
        <v>50</v>
      </c>
      <c r="D45" s="10">
        <v>35</v>
      </c>
      <c r="E45" s="17">
        <f t="shared" si="0"/>
        <v>70</v>
      </c>
    </row>
    <row r="46" spans="1:5" ht="15.75" x14ac:dyDescent="0.25">
      <c r="A46" s="14" t="s">
        <v>71</v>
      </c>
      <c r="B46" s="29" t="s">
        <v>72</v>
      </c>
      <c r="C46" s="15">
        <v>50</v>
      </c>
      <c r="D46" s="15">
        <v>35</v>
      </c>
      <c r="E46" s="26">
        <f t="shared" si="0"/>
        <v>70</v>
      </c>
    </row>
    <row r="47" spans="1:5" ht="28.5" x14ac:dyDescent="0.25">
      <c r="A47" s="25" t="s">
        <v>90</v>
      </c>
      <c r="B47" s="23" t="s">
        <v>91</v>
      </c>
      <c r="C47" s="19"/>
      <c r="D47" s="19">
        <v>-403.26</v>
      </c>
      <c r="E47" s="17"/>
    </row>
    <row r="48" spans="1:5" ht="31.5" x14ac:dyDescent="0.25">
      <c r="A48" s="20" t="s">
        <v>92</v>
      </c>
      <c r="B48" s="28" t="s">
        <v>93</v>
      </c>
      <c r="C48" s="21"/>
      <c r="D48" s="21">
        <v>-403.26</v>
      </c>
      <c r="E48" s="17"/>
    </row>
    <row r="49" spans="1:5" ht="29.45" customHeight="1" x14ac:dyDescent="0.25">
      <c r="A49" s="14"/>
      <c r="B49" s="8" t="s">
        <v>73</v>
      </c>
      <c r="C49" s="10">
        <f>C4+C31</f>
        <v>59187.19</v>
      </c>
      <c r="D49" s="10">
        <f>D4+D31</f>
        <v>18850.13</v>
      </c>
      <c r="E49" s="17">
        <f t="shared" si="0"/>
        <v>31.848327315420789</v>
      </c>
    </row>
  </sheetData>
  <sheetProtection selectLockedCells="1" selectUnlockedCells="1"/>
  <mergeCells count="1">
    <mergeCell ref="A1:E1"/>
  </mergeCells>
  <pageMargins left="0.98425196850393704" right="0.39370078740157483" top="0.19685039370078741" bottom="0.19685039370078741" header="0.51181102362204722" footer="0.51181102362204722"/>
  <pageSetup paperSize="9" scale="42" firstPageNumber="0" fitToHeight="1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Ольга Сергеевна</dc:creator>
  <cp:lastModifiedBy>Кузнецова Ольга Сергеевна</cp:lastModifiedBy>
  <cp:lastPrinted>2020-07-29T09:18:02Z</cp:lastPrinted>
  <dcterms:created xsi:type="dcterms:W3CDTF">2020-07-20T14:38:47Z</dcterms:created>
  <dcterms:modified xsi:type="dcterms:W3CDTF">2020-07-31T04:51:35Z</dcterms:modified>
</cp:coreProperties>
</file>