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LZADM-HV\All_doc\Кузнецова О.С\Исполнение бюджета\2024\1 полугодие 2024\"/>
    </mc:Choice>
  </mc:AlternateContent>
  <xr:revisionPtr revIDLastSave="0" documentId="13_ncr:1_{CD2E09FB-1041-454D-891D-4FFE640A12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й год" sheetId="1" r:id="rId1"/>
  </sheets>
  <definedNames>
    <definedName name="_xlnm.Print_Titles" localSheetId="0">'1-й год'!#REF!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8" i="1" l="1"/>
  <c r="H112" i="1"/>
  <c r="H122" i="1"/>
  <c r="H92" i="1"/>
  <c r="G92" i="1"/>
  <c r="I103" i="1"/>
  <c r="I104" i="1"/>
  <c r="H103" i="1"/>
  <c r="G103" i="1"/>
  <c r="G144" i="1"/>
  <c r="H144" i="1"/>
  <c r="H85" i="1"/>
  <c r="I85" i="1" s="1"/>
  <c r="G84" i="1"/>
  <c r="I84" i="1" s="1"/>
  <c r="H83" i="1"/>
  <c r="I83" i="1" s="1"/>
  <c r="G82" i="1"/>
  <c r="I82" i="1" s="1"/>
  <c r="H26" i="1"/>
  <c r="G164" i="1" l="1"/>
  <c r="G163" i="1" s="1"/>
  <c r="H165" i="1"/>
  <c r="H164" i="1" s="1"/>
  <c r="H163" i="1" s="1"/>
  <c r="G165" i="1"/>
  <c r="H161" i="1"/>
  <c r="G161" i="1"/>
  <c r="H155" i="1"/>
  <c r="G155" i="1"/>
  <c r="H142" i="1"/>
  <c r="G142" i="1"/>
  <c r="I145" i="1"/>
  <c r="H139" i="1"/>
  <c r="G139" i="1"/>
  <c r="H137" i="1"/>
  <c r="G137" i="1"/>
  <c r="H131" i="1"/>
  <c r="H128" i="1"/>
  <c r="G128" i="1"/>
  <c r="H126" i="1"/>
  <c r="G126" i="1"/>
  <c r="G124" i="1"/>
  <c r="H120" i="1"/>
  <c r="G120" i="1"/>
  <c r="H118" i="1"/>
  <c r="G118" i="1"/>
  <c r="H116" i="1"/>
  <c r="G116" i="1"/>
  <c r="H114" i="1"/>
  <c r="G114" i="1"/>
  <c r="H110" i="1"/>
  <c r="G110" i="1"/>
  <c r="I109" i="1"/>
  <c r="H108" i="1"/>
  <c r="G108" i="1"/>
  <c r="H105" i="1"/>
  <c r="G105" i="1"/>
  <c r="I106" i="1"/>
  <c r="H101" i="1"/>
  <c r="G101" i="1"/>
  <c r="H99" i="1"/>
  <c r="G99" i="1"/>
  <c r="H97" i="1"/>
  <c r="G97" i="1"/>
  <c r="H95" i="1"/>
  <c r="G95" i="1"/>
  <c r="H93" i="1"/>
  <c r="G93" i="1"/>
  <c r="H90" i="1"/>
  <c r="G90" i="1"/>
  <c r="H88" i="1"/>
  <c r="G88" i="1"/>
  <c r="G77" i="1" s="1"/>
  <c r="H78" i="1"/>
  <c r="G78" i="1"/>
  <c r="H80" i="1"/>
  <c r="G80" i="1"/>
  <c r="H74" i="1"/>
  <c r="H73" i="1" s="1"/>
  <c r="G74" i="1"/>
  <c r="G73" i="1" s="1"/>
  <c r="I60" i="1"/>
  <c r="H71" i="1"/>
  <c r="G71" i="1"/>
  <c r="H69" i="1"/>
  <c r="G69" i="1"/>
  <c r="I68" i="1"/>
  <c r="G67" i="1"/>
  <c r="H65" i="1"/>
  <c r="G65" i="1"/>
  <c r="H63" i="1"/>
  <c r="G63" i="1"/>
  <c r="H61" i="1"/>
  <c r="G59" i="1"/>
  <c r="I59" i="1" s="1"/>
  <c r="H53" i="1"/>
  <c r="H55" i="1"/>
  <c r="G55" i="1"/>
  <c r="G53" i="1"/>
  <c r="H48" i="1"/>
  <c r="H47" i="1" s="1"/>
  <c r="H46" i="1" s="1"/>
  <c r="G48" i="1"/>
  <c r="G47" i="1" s="1"/>
  <c r="G46" i="1" s="1"/>
  <c r="H44" i="1"/>
  <c r="G44" i="1"/>
  <c r="H42" i="1"/>
  <c r="G42" i="1"/>
  <c r="H40" i="1"/>
  <c r="G40" i="1"/>
  <c r="G34" i="1"/>
  <c r="G33" i="1" s="1"/>
  <c r="I32" i="1"/>
  <c r="H31" i="1"/>
  <c r="G31" i="1"/>
  <c r="G30" i="1" s="1"/>
  <c r="G26" i="1"/>
  <c r="H28" i="1"/>
  <c r="G28" i="1"/>
  <c r="H24" i="1"/>
  <c r="G24" i="1"/>
  <c r="H21" i="1"/>
  <c r="G21" i="1"/>
  <c r="H19" i="1"/>
  <c r="G19" i="1"/>
  <c r="H17" i="1"/>
  <c r="G17" i="1"/>
  <c r="H15" i="1"/>
  <c r="H13" i="1"/>
  <c r="G13" i="1"/>
  <c r="H10" i="1"/>
  <c r="H77" i="1" l="1"/>
  <c r="I108" i="1"/>
  <c r="G136" i="1"/>
  <c r="I144" i="1"/>
  <c r="H136" i="1"/>
  <c r="H107" i="1"/>
  <c r="G107" i="1"/>
  <c r="H52" i="1"/>
  <c r="I105" i="1"/>
  <c r="I31" i="1"/>
  <c r="G52" i="1"/>
  <c r="G51" i="1" s="1"/>
  <c r="H9" i="1"/>
  <c r="H30" i="1"/>
  <c r="I30" i="1" s="1"/>
  <c r="G58" i="1"/>
  <c r="H23" i="1"/>
  <c r="G23" i="1"/>
  <c r="H37" i="1"/>
  <c r="H36" i="1" s="1"/>
  <c r="G37" i="1"/>
  <c r="G36" i="1" s="1"/>
  <c r="H160" i="1"/>
  <c r="H148" i="1"/>
  <c r="H8" i="1" l="1"/>
  <c r="H159" i="1"/>
  <c r="G160" i="1"/>
  <c r="G159" i="1" s="1"/>
  <c r="H152" i="1"/>
  <c r="H157" i="1"/>
  <c r="G157" i="1"/>
  <c r="G152" i="1"/>
  <c r="H141" i="1"/>
  <c r="G141" i="1"/>
  <c r="H130" i="1"/>
  <c r="H76" i="1" s="1"/>
  <c r="G131" i="1"/>
  <c r="G130" i="1" s="1"/>
  <c r="I122" i="1"/>
  <c r="I123" i="1"/>
  <c r="I113" i="1"/>
  <c r="I112" i="1"/>
  <c r="I102" i="1"/>
  <c r="I101" i="1"/>
  <c r="H58" i="1"/>
  <c r="H57" i="1" s="1"/>
  <c r="I67" i="1"/>
  <c r="G10" i="1"/>
  <c r="G9" i="1" s="1"/>
  <c r="G8" i="1" s="1"/>
  <c r="H135" i="1" l="1"/>
  <c r="G76" i="1"/>
  <c r="I76" i="1" s="1"/>
  <c r="H147" i="1"/>
  <c r="H146" i="1" s="1"/>
  <c r="G135" i="1"/>
  <c r="G147" i="1"/>
  <c r="G146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3" i="1"/>
  <c r="I64" i="1"/>
  <c r="I65" i="1"/>
  <c r="I66" i="1"/>
  <c r="I69" i="1"/>
  <c r="I70" i="1"/>
  <c r="I71" i="1"/>
  <c r="I72" i="1"/>
  <c r="I73" i="1"/>
  <c r="I74" i="1"/>
  <c r="I75" i="1"/>
  <c r="I77" i="1"/>
  <c r="I78" i="1"/>
  <c r="I79" i="1"/>
  <c r="I80" i="1"/>
  <c r="I81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7" i="1"/>
  <c r="I110" i="1"/>
  <c r="I111" i="1"/>
  <c r="I114" i="1"/>
  <c r="I115" i="1"/>
  <c r="I116" i="1"/>
  <c r="I117" i="1"/>
  <c r="I118" i="1"/>
  <c r="I119" i="1"/>
  <c r="I120" i="1"/>
  <c r="I121" i="1"/>
  <c r="I124" i="1"/>
  <c r="I125" i="1"/>
  <c r="I126" i="1"/>
  <c r="I127" i="1"/>
  <c r="I128" i="1"/>
  <c r="I129" i="1"/>
  <c r="I130" i="1"/>
  <c r="I131" i="1"/>
  <c r="I132" i="1"/>
  <c r="I133" i="1"/>
  <c r="I134" i="1"/>
  <c r="I136" i="1"/>
  <c r="I137" i="1"/>
  <c r="I138" i="1"/>
  <c r="I139" i="1"/>
  <c r="I140" i="1"/>
  <c r="I141" i="1"/>
  <c r="I142" i="1"/>
  <c r="I143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35" i="1" l="1"/>
  <c r="H7" i="1"/>
  <c r="H6" i="1" s="1"/>
  <c r="I147" i="1"/>
  <c r="I146" i="1"/>
  <c r="I58" i="1"/>
  <c r="I61" i="1"/>
  <c r="G62" i="1"/>
  <c r="I62" i="1" s="1"/>
  <c r="G57" i="1" l="1"/>
  <c r="G7" i="1" l="1"/>
  <c r="I57" i="1"/>
  <c r="I7" i="1" l="1"/>
  <c r="G6" i="1"/>
  <c r="I6" i="1" s="1"/>
</calcChain>
</file>

<file path=xl/sharedStrings.xml><?xml version="1.0" encoding="utf-8"?>
<sst xmlns="http://schemas.openxmlformats.org/spreadsheetml/2006/main" count="866" uniqueCount="244">
  <si>
    <t>Наименование</t>
  </si>
  <si>
    <t>Мин</t>
  </si>
  <si>
    <t>Рз</t>
  </si>
  <si>
    <t>ПР</t>
  </si>
  <si>
    <t>ЦСР</t>
  </si>
  <si>
    <t>ВР</t>
  </si>
  <si>
    <t>Всего</t>
  </si>
  <si>
    <t>АДМИНИСТРАЦИЯ МУНИЦИПАЛЬНОГО ОБРАЗОВАНИЯ ЕЛИЗАВЕТИНСКОГО СЕЛЬСКОГО ПОСЕЛЕНИЯ ГАТЧИНСКОГО МУНИЦИПАЛЬНОГО РАЙОНА ЛЕНИНГРАДСКОЙ ОБЛАСТИ</t>
  </si>
  <si>
    <t>607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</si>
  <si>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</si>
  <si>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</si>
  <si>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</si>
  <si>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</si>
  <si>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</si>
  <si>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</si>
  <si>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61.П.01.11030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</si>
  <si>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</si>
  <si>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200</t>
  </si>
  <si>
    <t>Обеспечение деятельности органов местного самоуправления (Иные бюджетные ассигнования)</t>
  </si>
  <si>
    <t>800</t>
  </si>
  <si>
    <t>Диспансеризация работников органов местного самоуправления</t>
  </si>
  <si>
    <t>61.П.01.15070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</si>
  <si>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</si>
  <si>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Осуществление полномочий в сфере административных правоотношений</t>
  </si>
  <si>
    <t>61.П.01.71340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</si>
  <si>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</si>
  <si>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Расходы на выплаты муниципальным служащим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</si>
  <si>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</si>
  <si>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</si>
  <si>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</si>
  <si>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выплаты главе администрации</t>
  </si>
  <si>
    <t>61.Ф.02.11040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</si>
  <si>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</si>
  <si>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</si>
  <si>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</si>
  <si>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</si>
  <si>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</si>
  <si>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</si>
  <si>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</si>
  <si>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</si>
  <si>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</si>
  <si>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500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</si>
  <si>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</si>
  <si>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</si>
  <si>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</si>
  <si>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</si>
  <si>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</si>
  <si>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</si>
  <si>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Резервные фонды</t>
  </si>
  <si>
    <t>11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</si>
  <si>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</si>
  <si>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</si>
  <si>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</si>
  <si>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Другие общегосударственные вопросы</t>
  </si>
  <si>
    <t>13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</si>
  <si>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</si>
  <si>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</si>
  <si>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</si>
  <si>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(Иные бюджетные ассигнования)</t>
  </si>
  <si>
    <t>Выплаты материальной помощи, поощрения за особые заслуги физическим и юридическим лицам</t>
  </si>
  <si>
    <t>62.Д.02.15060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</si>
  <si>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</si>
  <si>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300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</si>
  <si>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</si>
  <si>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62.Д.02.17110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</si>
  <si>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 (Закупка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</si>
  <si>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муниципальной собственности</t>
  </si>
  <si>
    <t>7Л.4.01.15030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</si>
  <si>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</si>
  <si>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</si>
  <si>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</si>
  <si>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</si>
  <si>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</si>
  <si>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</si>
  <si>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62.Д.02.51180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</si>
  <si>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</si>
  <si>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</si>
  <si>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</si>
  <si>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</si>
  <si>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</si>
  <si>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Обеспечение первичных мер пожарной безопасности</t>
  </si>
  <si>
    <t>7Л.4.02.15120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</si>
  <si>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</si>
  <si>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Профилактика экстремизма и терроризма</t>
  </si>
  <si>
    <t>Профилактика экстремизма и терроризма (Закупка товаров, работ и услуг для обеспечения государственных (муниципальных) нужд)</t>
  </si>
  <si>
    <t>НАЦИОНАЛЬНАЯ ЭКОНОМИКА</t>
  </si>
  <si>
    <t>Дорожное хозяйство (дорожные фонды)</t>
  </si>
  <si>
    <t>09</t>
  </si>
  <si>
    <t>Проведение мероприятий по обеспечению безопасности дорожного движения</t>
  </si>
  <si>
    <t>7Л.4.06.15540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</si>
  <si>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</si>
  <si>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Содержание и уборка автомобильных дорог</t>
  </si>
  <si>
    <t>7Л.4.06.15600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</si>
  <si>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</si>
  <si>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</si>
  <si>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7Л.4.06.16230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</si>
  <si>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</si>
  <si>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Организация и проведение мероприятия по профилактике дорожно-транспортных происшествий</t>
  </si>
  <si>
    <t>7Л.4.06.19285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</si>
  <si>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</si>
  <si>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</si>
  <si>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7Л.4.06.S4770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</si>
  <si>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</si>
  <si>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</si>
  <si>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</si>
  <si>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развитию и поддержке малого и среднего предпринимательства</t>
  </si>
  <si>
    <t>7Л.4.01.15510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</si>
  <si>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</si>
  <si>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</si>
  <si>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</si>
  <si>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</si>
  <si>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Иные межбюджетные трансферты на осуществление полномочий по жилищному контролю</t>
  </si>
  <si>
    <t>62.Д.01.13010</t>
  </si>
  <si>
    <t>Иные межбюджетные трансферты на осуществление полномочий по жилищному контролю (Межбюджетные трансферты)</t>
  </si>
  <si>
    <t>Иные межбюджетные трансферты на осуществление части полномочий по по некоторым жилищным вопросам</t>
  </si>
  <si>
    <t>62.Д.01.13030</t>
  </si>
  <si>
    <t>Иные межбюджетные трансферты на осуществление части полномочий по по некоторым жилищным вопросам (Межбюджетные трансферты)</t>
  </si>
  <si>
    <t>Обеспечение устойчивого сокращения непригодного для проживания жилого фонда</t>
  </si>
  <si>
    <t>7Л.1.F3.6748S</t>
  </si>
  <si>
    <t>Обеспечение устойчивого сокращения непригодного для проживания жилого фонда (Закупка товаров, работ и услуг для обеспечения государственных (муниципальных) нужд)</t>
  </si>
  <si>
    <t>Мероприятия в области жилищного хозяйства</t>
  </si>
  <si>
    <t>7Л.4.03.15210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</si>
  <si>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</si>
  <si>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</si>
  <si>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7Л.4.03.16400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</si>
  <si>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</si>
  <si>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</si>
  <si>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</si>
  <si>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</si>
  <si>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</si>
  <si>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</si>
  <si>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</si>
  <si>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Содержание муниципального жилищного фонда, в том числе капитальный ремонт муниципального жилищного фонда (Закупка товаров, работ и услуг для обеспечения государственных (муниципальных) нужд)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</si>
  <si>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</si>
  <si>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</si>
  <si>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 (Закупка товаров, работ и услуг для обеспечения государственных (муниципальных) нужд)</t>
  </si>
  <si>
    <t>Перевозка тел (останков) безродных (невостребованных) умерших на кладбище (в крематорий)</t>
  </si>
  <si>
    <t>62.Д.02.16690</t>
  </si>
  <si>
    <t>Перевозка тел (останков) безродных (невостребованных) умерших на кладбище (в крематорий) (Закупка товаров, работ и услуг для обеспечения государственных (муниципальных) нужд)</t>
  </si>
  <si>
    <t>Благоустройство</t>
  </si>
  <si>
    <t>Организация уличного освещения</t>
  </si>
  <si>
    <t>7Л.4.03.15380</t>
  </si>
  <si>
    <t>Организация уличного освещения (Закупка товаров, работ и услуг для обеспечения государственных (муниципальных) нужд)</t>
  </si>
  <si>
    <t>Организация и содержание мест захоронений</t>
  </si>
  <si>
    <t>7Л.4.03.15410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</si>
  <si>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</si>
  <si>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Мероприятия в области благоустройства</t>
  </si>
  <si>
    <t>7Л.4.03.15420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</si>
  <si>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</si>
  <si>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Проведение мероприятий по энергосбережению и повышению энергетической эффективности</t>
  </si>
  <si>
    <t>7Л.4.03.16200</t>
  </si>
  <si>
    <t>Проведение мероприятий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</si>
  <si>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Мероприятия по борьбе с борщевиком Сосновского</t>
  </si>
  <si>
    <t>7Л.4.03.16490</t>
  </si>
  <si>
    <t>Мероприятия по борьбе с борщевиком Сосновского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</si>
  <si>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</si>
  <si>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7Л.4.03.S4660</t>
  </si>
  <si>
    <t>7Л.4.03.S4840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</si>
  <si>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</si>
  <si>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7Л.8.01.S4310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</si>
  <si>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</si>
  <si>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Мероприятия по созданию мест (площадок) накопления твердых коммунальных отходов</t>
  </si>
  <si>
    <t>7Л.8.02.S4790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</si>
  <si>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</si>
  <si>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</si>
  <si>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</si>
  <si>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7Л.4.03.12900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</si>
  <si>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</si>
  <si>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</si>
  <si>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(Иные бюджетные ассигнования)</t>
  </si>
  <si>
    <t>ОБРАЗОВАНИЕ</t>
  </si>
  <si>
    <t>07</t>
  </si>
  <si>
    <t>Профессиональная подготовка, переподготовка и повышение квалификации</t>
  </si>
  <si>
    <t>Обеспечение деятельности подведомственных учреждений культуры</t>
  </si>
  <si>
    <t>7Л.4.04.12500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</si>
  <si>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</si>
  <si>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муниципальных библиотек</t>
  </si>
  <si>
    <t>7Л.4.04.12600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</si>
  <si>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</si>
  <si>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Молодежная политика</t>
  </si>
  <si>
    <t>Организация и осуществление мероприятий межпоселенческого характера по работе с детьми и молодежью</t>
  </si>
  <si>
    <t>7Л.4.05.18300</t>
  </si>
  <si>
    <t>Организация и осуществление мероприятий межпоселенческого характера по работе с детьми и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</si>
  <si>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</si>
  <si>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</si>
  <si>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</si>
  <si>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</si>
  <si>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</si>
  <si>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</si>
  <si>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культурно-массовых мероприятий к праздничным и памятным датам</t>
  </si>
  <si>
    <t>7Л.4.04.15630</t>
  </si>
  <si>
    <t>Проведение культурно-массовых мероприятий к праздничным и памятным датам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</si>
  <si>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</si>
  <si>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7Л.4.04.S0360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</si>
  <si>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</si>
  <si>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</si>
  <si>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</si>
  <si>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</si>
  <si>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</si>
  <si>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</si>
  <si>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</si>
  <si>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ФИЗИЧЕСКАЯ КУЛЬТУРА И СПОРТ</t>
  </si>
  <si>
    <t>Массовый спорт</t>
  </si>
  <si>
    <t>Организация и проведение мероприятий в области физической культуры и спорта</t>
  </si>
  <si>
    <t>7Л.4.05.15340</t>
  </si>
  <si>
    <t>Организация и проведение мероприятий в области физической культуры и спорта (Закупка товаров, работ и услуг для обеспечения государственных (муниципальных) нужд)</t>
  </si>
  <si>
    <t>Целевая статья</t>
  </si>
  <si>
    <t>Вид расхода</t>
  </si>
  <si>
    <t>Раздел</t>
  </si>
  <si>
    <t>Приложение 6 к постановлению администрации</t>
  </si>
  <si>
    <t>Код главного распорядителя</t>
  </si>
  <si>
    <t>Подраздел</t>
  </si>
  <si>
    <t>% исполнения</t>
  </si>
  <si>
    <t>0,00</t>
  </si>
  <si>
    <t>7Л.4.02.15090</t>
  </si>
  <si>
    <t>7Л.4.06.16240</t>
  </si>
  <si>
    <t>7Л.4.03.15400</t>
  </si>
  <si>
    <t>7Л.4.03.16720</t>
  </si>
  <si>
    <t>7Л.4.05.18310</t>
  </si>
  <si>
    <t>111</t>
  </si>
  <si>
    <t>Иные бюджетные ассигнования</t>
  </si>
  <si>
    <t>Специальные расходы</t>
  </si>
  <si>
    <t>Обеспечение проведения выборов и референдумов</t>
  </si>
  <si>
    <t>62Д0111070</t>
  </si>
  <si>
    <t>880</t>
  </si>
  <si>
    <t>Капитальный ремонт автомобильных дорог общего пользования местного значения</t>
  </si>
  <si>
    <t>Капитальный ремонт автомобильных дорог общего пользования местного значения(Закупка товаров, работ и услуг для обеспечения государственных (муниципальных) нужд)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</si>
  <si>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</si>
  <si>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</si>
  <si>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Мероприятия в области коммунального хозяйства</t>
  </si>
  <si>
    <t>7Л.4.03.15220</t>
  </si>
  <si>
    <t>Реализация программ формирования современной городской среды</t>
  </si>
  <si>
    <t>7Л.2.F2.55550</t>
  </si>
  <si>
    <t>Мероприятия по озеленению территории</t>
  </si>
  <si>
    <t>Сбор и удаление твердых коммунальных отходов (ТКО) с несанкционированных свалок</t>
  </si>
  <si>
    <t>Поддержка развития общественной инфраструктуры муниципального значения в части проведения мероприятий по благоустройству территории поселениямуниципальных образований Ленинградской области"</t>
  </si>
  <si>
    <t>Реализация комплекса мер по профилактике девиантного поведения молодежи и трудовой адаптации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</si>
  <si>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</si>
  <si>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Бюджет 2024 года (тыс.руб)</t>
  </si>
  <si>
    <t xml:space="preserve">Исполнение ведомственной структуры расходов бюджета Елизаветинского сельского поселения  за 1 квартал 2024 года </t>
  </si>
  <si>
    <t>Елизаветинского сельского поселения от 25.07.2024г. №373</t>
  </si>
  <si>
    <t>Исполнено за 1 полугодие 2024 года</t>
  </si>
  <si>
    <t>7Л.1.F3.67483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</si>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</sst>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0.0"/>
  </numFmts>
  <fonts count="21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scheme val="minor"/>
    </font>
    <font>
      <b/>
      <i/>
      <sz val="10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i/>
      <sz val="12"/>
      <color indexed="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0"/>
      <name val="Times New Roman"/>
    </font>
    <font>
      <i/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1" fillId="2" borderId="2" xfId="0" applyNumberFormat="1" applyFont="1" applyFill="1" applyBorder="1" applyAlignment="1">
      <alignment horizontal="justify" vertical="center" wrapText="1"/>
    </xf>
    <xf numFmtId="0" fontId="0" fillId="0" borderId="0" xfId="0"/>
    <xf numFmtId="49" fontId="7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4" fontId="3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9" fontId="7" fillId="2" borderId="3" xfId="0" applyNumberFormat="1" applyFont="1" applyFill="1" applyBorder="1" applyAlignment="1">
      <alignment horizontal="justify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justify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justify" vertical="center" wrapText="1"/>
    </xf>
    <xf numFmtId="49" fontId="8" fillId="2" borderId="8" xfId="0" applyNumberFormat="1" applyFont="1" applyFill="1" applyBorder="1" applyAlignment="1">
      <alignment horizontal="justify" vertical="center" wrapText="1"/>
    </xf>
    <xf numFmtId="164" fontId="9" fillId="2" borderId="10" xfId="0" applyNumberFormat="1" applyFont="1" applyFill="1" applyBorder="1" applyAlignment="1">
      <alignment horizontal="justify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justify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49" fontId="9" fillId="2" borderId="14" xfId="0" applyNumberFormat="1" applyFont="1" applyFill="1" applyBorder="1" applyAlignment="1">
      <alignment horizontal="justify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justify" vertical="center" wrapText="1"/>
    </xf>
    <xf numFmtId="164" fontId="9" fillId="2" borderId="8" xfId="0" applyNumberFormat="1" applyFont="1" applyFill="1" applyBorder="1" applyAlignment="1">
      <alignment horizontal="justify" vertical="center" wrapText="1"/>
    </xf>
    <xf numFmtId="49" fontId="17" fillId="2" borderId="5" xfId="0" applyNumberFormat="1" applyFont="1" applyFill="1" applyBorder="1" applyAlignment="1">
      <alignment horizontal="justify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justify" vertical="center" wrapText="1"/>
    </xf>
    <xf numFmtId="49" fontId="7" fillId="2" borderId="13" xfId="0" applyNumberFormat="1" applyFont="1" applyFill="1" applyBorder="1" applyAlignment="1">
      <alignment horizontal="justify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6"/>
  <sheetViews>
    <sheetView showGridLines="0" tabSelected="1" zoomScale="120" zoomScaleNormal="120" workbookViewId="0">
      <selection activeCell="G6" sqref="G6"/>
    </sheetView>
  </sheetViews>
  <sheetFormatPr defaultRowHeight="15" x14ac:dyDescent="0.25"/>
  <cols>
    <col min="1" max="1" width="34.5703125" customWidth="1"/>
    <col min="2" max="2" width="8.85546875" customWidth="1"/>
    <col min="3" max="3" width="7.42578125" customWidth="1"/>
    <col min="4" max="4" width="5.85546875" customWidth="1"/>
    <col min="5" max="5" width="13.5703125" customWidth="1"/>
    <col min="6" max="6" width="7.7109375" customWidth="1"/>
    <col min="7" max="7" width="13" style="20" customWidth="1"/>
    <col min="8" max="8" width="12.5703125" style="21" customWidth="1"/>
    <col min="9" max="9" width="9.140625" style="69"/>
  </cols>
  <sheetData>
    <row r="1" spans="1:9" s="2" customFormat="1" x14ac:dyDescent="0.25">
      <c r="E1" s="2" t="s">
        <v>209</v>
      </c>
      <c r="G1" s="20"/>
      <c r="H1" s="21"/>
      <c r="I1" s="69"/>
    </row>
    <row r="2" spans="1:9" s="2" customFormat="1" x14ac:dyDescent="0.25">
      <c r="E2" s="2" t="s">
        <v>240</v>
      </c>
      <c r="G2" s="20"/>
      <c r="H2" s="21"/>
      <c r="I2" s="69"/>
    </row>
    <row r="3" spans="1:9" ht="15.75" x14ac:dyDescent="0.25">
      <c r="A3" s="87" t="s">
        <v>239</v>
      </c>
      <c r="B3" s="87"/>
      <c r="C3" s="87"/>
      <c r="D3" s="87"/>
      <c r="E3" s="87"/>
      <c r="F3" s="87"/>
      <c r="G3" s="87"/>
    </row>
    <row r="4" spans="1:9" ht="25.5" customHeight="1" x14ac:dyDescent="0.25">
      <c r="A4" s="88" t="s">
        <v>0</v>
      </c>
      <c r="B4" s="89" t="s">
        <v>210</v>
      </c>
      <c r="C4" s="86" t="s">
        <v>208</v>
      </c>
      <c r="D4" s="86" t="s">
        <v>211</v>
      </c>
      <c r="E4" s="86" t="s">
        <v>206</v>
      </c>
      <c r="F4" s="86" t="s">
        <v>207</v>
      </c>
      <c r="G4" s="88" t="s">
        <v>238</v>
      </c>
      <c r="H4" s="82" t="s">
        <v>241</v>
      </c>
      <c r="I4" s="84" t="s">
        <v>212</v>
      </c>
    </row>
    <row r="5" spans="1:9" ht="27" customHeight="1" x14ac:dyDescent="0.25">
      <c r="A5" s="88"/>
      <c r="B5" s="89" t="s">
        <v>1</v>
      </c>
      <c r="C5" s="86" t="s">
        <v>2</v>
      </c>
      <c r="D5" s="86" t="s">
        <v>3</v>
      </c>
      <c r="E5" s="86" t="s">
        <v>4</v>
      </c>
      <c r="F5" s="86" t="s">
        <v>5</v>
      </c>
      <c r="G5" s="88"/>
      <c r="H5" s="83"/>
      <c r="I5" s="85"/>
    </row>
    <row r="6" spans="1:9" ht="15.75" x14ac:dyDescent="0.25">
      <c r="A6" s="1" t="s">
        <v>6</v>
      </c>
      <c r="B6" s="4"/>
      <c r="C6" s="4"/>
      <c r="D6" s="4"/>
      <c r="E6" s="4"/>
      <c r="F6" s="4"/>
      <c r="G6" s="11">
        <f>G7</f>
        <v>143095.82</v>
      </c>
      <c r="H6" s="17">
        <f t="shared" ref="H6" si="0">H7</f>
        <v>35000.979999999996</v>
      </c>
      <c r="I6" s="78">
        <f t="shared" ref="I6:I29" si="1">H6/G6*100</f>
        <v>24.459820000332641</v>
      </c>
    </row>
    <row r="7" spans="1:9" ht="72" x14ac:dyDescent="0.25">
      <c r="A7" s="3" t="s">
        <v>7</v>
      </c>
      <c r="B7" s="5" t="s">
        <v>8</v>
      </c>
      <c r="C7" s="5"/>
      <c r="D7" s="5"/>
      <c r="E7" s="5"/>
      <c r="F7" s="5"/>
      <c r="G7" s="12">
        <f>G8+G46+G51+G57+G76+G135+G146+G159+G163</f>
        <v>143095.82</v>
      </c>
      <c r="H7" s="18">
        <f>H8+H46+H51+H57+H76+H135+H146+H159+H163</f>
        <v>35000.979999999996</v>
      </c>
      <c r="I7" s="78">
        <f t="shared" si="1"/>
        <v>24.459820000332641</v>
      </c>
    </row>
    <row r="8" spans="1:9" ht="24.75" thickBot="1" x14ac:dyDescent="0.3">
      <c r="A8" s="22" t="s">
        <v>9</v>
      </c>
      <c r="B8" s="23" t="s">
        <v>8</v>
      </c>
      <c r="C8" s="23" t="s">
        <v>10</v>
      </c>
      <c r="D8" s="23" t="s">
        <v>11</v>
      </c>
      <c r="E8" s="23"/>
      <c r="F8" s="23"/>
      <c r="G8" s="24">
        <f>G9+G23+G30+G33+G36</f>
        <v>17629.030000000002</v>
      </c>
      <c r="H8" s="24">
        <f>H9+H23+H30+H33+H36</f>
        <v>7141.15</v>
      </c>
      <c r="I8" s="79">
        <f t="shared" si="1"/>
        <v>40.507900888477685</v>
      </c>
    </row>
    <row r="9" spans="1:9" ht="72" x14ac:dyDescent="0.25">
      <c r="A9" s="37" t="s">
        <v>12</v>
      </c>
      <c r="B9" s="38" t="s">
        <v>8</v>
      </c>
      <c r="C9" s="38" t="s">
        <v>10</v>
      </c>
      <c r="D9" s="38" t="s">
        <v>13</v>
      </c>
      <c r="E9" s="38"/>
      <c r="F9" s="38"/>
      <c r="G9" s="29">
        <f>G10+G13+G15+G17+G19+G21</f>
        <v>16170.570000000002</v>
      </c>
      <c r="H9" s="29">
        <f>H10+H13+H15+H17+H19+H21</f>
        <v>6775.87</v>
      </c>
      <c r="I9" s="75">
        <f t="shared" si="1"/>
        <v>41.902480864929309</v>
      </c>
    </row>
    <row r="10" spans="1:9" ht="24" x14ac:dyDescent="0.25">
      <c r="A10" s="32" t="s">
        <v>14</v>
      </c>
      <c r="B10" s="6" t="s">
        <v>8</v>
      </c>
      <c r="C10" s="6" t="s">
        <v>10</v>
      </c>
      <c r="D10" s="6" t="s">
        <v>13</v>
      </c>
      <c r="E10" s="6" t="s">
        <v>15</v>
      </c>
      <c r="F10" s="6"/>
      <c r="G10" s="12">
        <f>G11+G12</f>
        <v>2900.35</v>
      </c>
      <c r="H10" s="15">
        <f>H11+H12</f>
        <v>1251.95</v>
      </c>
      <c r="I10" s="76">
        <f t="shared" si="1"/>
        <v>43.165480028272455</v>
      </c>
    </row>
    <row r="11" spans="1:9" ht="48" x14ac:dyDescent="0.25">
      <c r="A11" s="31" t="s">
        <v>16</v>
      </c>
      <c r="B11" s="7" t="s">
        <v>8</v>
      </c>
      <c r="C11" s="7" t="s">
        <v>10</v>
      </c>
      <c r="D11" s="7" t="s">
        <v>13</v>
      </c>
      <c r="E11" s="7" t="s">
        <v>15</v>
      </c>
      <c r="F11" s="7" t="s">
        <v>17</v>
      </c>
      <c r="G11" s="13">
        <v>2890.35</v>
      </c>
      <c r="H11" s="16">
        <v>1249.74</v>
      </c>
      <c r="I11" s="71">
        <f t="shared" si="1"/>
        <v>43.238362136073491</v>
      </c>
    </row>
    <row r="12" spans="1:9" ht="36" x14ac:dyDescent="0.25">
      <c r="A12" s="31" t="s">
        <v>18</v>
      </c>
      <c r="B12" s="7" t="s">
        <v>8</v>
      </c>
      <c r="C12" s="7" t="s">
        <v>10</v>
      </c>
      <c r="D12" s="7" t="s">
        <v>13</v>
      </c>
      <c r="E12" s="7" t="s">
        <v>15</v>
      </c>
      <c r="F12" s="7" t="s">
        <v>19</v>
      </c>
      <c r="G12" s="13">
        <v>10</v>
      </c>
      <c r="H12" s="16">
        <v>2.21</v>
      </c>
      <c r="I12" s="71">
        <f t="shared" si="1"/>
        <v>22.1</v>
      </c>
    </row>
    <row r="13" spans="1:9" ht="24" x14ac:dyDescent="0.25">
      <c r="A13" s="32" t="s">
        <v>20</v>
      </c>
      <c r="B13" s="6" t="s">
        <v>8</v>
      </c>
      <c r="C13" s="6" t="s">
        <v>10</v>
      </c>
      <c r="D13" s="6" t="s">
        <v>13</v>
      </c>
      <c r="E13" s="6" t="s">
        <v>21</v>
      </c>
      <c r="F13" s="6"/>
      <c r="G13" s="13">
        <f>G14</f>
        <v>316.89</v>
      </c>
      <c r="H13" s="13">
        <f>H14</f>
        <v>158.88</v>
      </c>
      <c r="I13" s="71">
        <f t="shared" si="1"/>
        <v>50.137271608444564</v>
      </c>
    </row>
    <row r="14" spans="1:9" ht="48" x14ac:dyDescent="0.25">
      <c r="A14" s="31" t="s">
        <v>22</v>
      </c>
      <c r="B14" s="7" t="s">
        <v>8</v>
      </c>
      <c r="C14" s="7" t="s">
        <v>10</v>
      </c>
      <c r="D14" s="7" t="s">
        <v>13</v>
      </c>
      <c r="E14" s="7" t="s">
        <v>21</v>
      </c>
      <c r="F14" s="7" t="s">
        <v>17</v>
      </c>
      <c r="G14" s="13">
        <v>316.89</v>
      </c>
      <c r="H14" s="16">
        <v>158.88</v>
      </c>
      <c r="I14" s="71">
        <f t="shared" si="1"/>
        <v>50.137271608444564</v>
      </c>
    </row>
    <row r="15" spans="1:9" ht="24" x14ac:dyDescent="0.25">
      <c r="A15" s="32" t="s">
        <v>23</v>
      </c>
      <c r="B15" s="6" t="s">
        <v>8</v>
      </c>
      <c r="C15" s="6" t="s">
        <v>10</v>
      </c>
      <c r="D15" s="6" t="s">
        <v>13</v>
      </c>
      <c r="E15" s="6" t="s">
        <v>24</v>
      </c>
      <c r="F15" s="6"/>
      <c r="G15" s="13">
        <v>3.52</v>
      </c>
      <c r="H15" s="16">
        <f>H16</f>
        <v>0.52</v>
      </c>
      <c r="I15" s="71">
        <f t="shared" si="1"/>
        <v>14.772727272727273</v>
      </c>
    </row>
    <row r="16" spans="1:9" ht="60" x14ac:dyDescent="0.25">
      <c r="A16" s="31" t="s">
        <v>25</v>
      </c>
      <c r="B16" s="7" t="s">
        <v>8</v>
      </c>
      <c r="C16" s="7" t="s">
        <v>10</v>
      </c>
      <c r="D16" s="7" t="s">
        <v>13</v>
      </c>
      <c r="E16" s="7" t="s">
        <v>24</v>
      </c>
      <c r="F16" s="7" t="s">
        <v>17</v>
      </c>
      <c r="G16" s="13">
        <v>3.52</v>
      </c>
      <c r="H16" s="16">
        <v>0.52</v>
      </c>
      <c r="I16" s="71">
        <f t="shared" si="1"/>
        <v>14.772727272727273</v>
      </c>
    </row>
    <row r="17" spans="1:9" ht="24" x14ac:dyDescent="0.25">
      <c r="A17" s="32" t="s">
        <v>26</v>
      </c>
      <c r="B17" s="6" t="s">
        <v>8</v>
      </c>
      <c r="C17" s="6" t="s">
        <v>10</v>
      </c>
      <c r="D17" s="6" t="s">
        <v>13</v>
      </c>
      <c r="E17" s="6" t="s">
        <v>27</v>
      </c>
      <c r="F17" s="6"/>
      <c r="G17" s="13">
        <f>G18</f>
        <v>9493.1</v>
      </c>
      <c r="H17" s="16">
        <f>H18</f>
        <v>3958.34</v>
      </c>
      <c r="I17" s="71">
        <f t="shared" si="1"/>
        <v>41.697022047592462</v>
      </c>
    </row>
    <row r="18" spans="1:9" ht="84" x14ac:dyDescent="0.25">
      <c r="A18" s="31" t="s">
        <v>28</v>
      </c>
      <c r="B18" s="7" t="s">
        <v>8</v>
      </c>
      <c r="C18" s="7" t="s">
        <v>10</v>
      </c>
      <c r="D18" s="7" t="s">
        <v>13</v>
      </c>
      <c r="E18" s="7" t="s">
        <v>27</v>
      </c>
      <c r="F18" s="7" t="s">
        <v>29</v>
      </c>
      <c r="G18" s="13">
        <v>9493.1</v>
      </c>
      <c r="H18" s="16">
        <v>3958.34</v>
      </c>
      <c r="I18" s="71">
        <f t="shared" si="1"/>
        <v>41.697022047592462</v>
      </c>
    </row>
    <row r="19" spans="1:9" x14ac:dyDescent="0.25">
      <c r="A19" s="32" t="s">
        <v>30</v>
      </c>
      <c r="B19" s="6" t="s">
        <v>8</v>
      </c>
      <c r="C19" s="6" t="s">
        <v>10</v>
      </c>
      <c r="D19" s="6" t="s">
        <v>13</v>
      </c>
      <c r="E19" s="6" t="s">
        <v>31</v>
      </c>
      <c r="F19" s="6"/>
      <c r="G19" s="13">
        <f>G20</f>
        <v>2069.6999999999998</v>
      </c>
      <c r="H19" s="16">
        <f>H20</f>
        <v>871.28</v>
      </c>
      <c r="I19" s="71">
        <f t="shared" si="1"/>
        <v>42.09692225926463</v>
      </c>
    </row>
    <row r="20" spans="1:9" ht="84" x14ac:dyDescent="0.25">
      <c r="A20" s="31" t="s">
        <v>32</v>
      </c>
      <c r="B20" s="7" t="s">
        <v>8</v>
      </c>
      <c r="C20" s="7" t="s">
        <v>10</v>
      </c>
      <c r="D20" s="7" t="s">
        <v>13</v>
      </c>
      <c r="E20" s="7" t="s">
        <v>31</v>
      </c>
      <c r="F20" s="7" t="s">
        <v>29</v>
      </c>
      <c r="G20" s="13">
        <v>2069.6999999999998</v>
      </c>
      <c r="H20" s="16">
        <v>871.28</v>
      </c>
      <c r="I20" s="71">
        <f t="shared" si="1"/>
        <v>42.09692225926463</v>
      </c>
    </row>
    <row r="21" spans="1:9" ht="36" x14ac:dyDescent="0.25">
      <c r="A21" s="32" t="s">
        <v>33</v>
      </c>
      <c r="B21" s="6" t="s">
        <v>8</v>
      </c>
      <c r="C21" s="6" t="s">
        <v>10</v>
      </c>
      <c r="D21" s="6" t="s">
        <v>13</v>
      </c>
      <c r="E21" s="6" t="s">
        <v>34</v>
      </c>
      <c r="F21" s="6"/>
      <c r="G21" s="13">
        <f>G22</f>
        <v>1387.01</v>
      </c>
      <c r="H21" s="16">
        <f>H22</f>
        <v>534.9</v>
      </c>
      <c r="I21" s="71">
        <f t="shared" si="1"/>
        <v>38.56497069235261</v>
      </c>
    </row>
    <row r="22" spans="1:9" ht="108.75" thickBot="1" x14ac:dyDescent="0.3">
      <c r="A22" s="33" t="s">
        <v>35</v>
      </c>
      <c r="B22" s="34" t="s">
        <v>8</v>
      </c>
      <c r="C22" s="34" t="s">
        <v>10</v>
      </c>
      <c r="D22" s="34" t="s">
        <v>13</v>
      </c>
      <c r="E22" s="34" t="s">
        <v>34</v>
      </c>
      <c r="F22" s="34" t="s">
        <v>29</v>
      </c>
      <c r="G22" s="35">
        <v>1387.01</v>
      </c>
      <c r="H22" s="36">
        <v>534.9</v>
      </c>
      <c r="I22" s="72">
        <f t="shared" si="1"/>
        <v>38.56497069235261</v>
      </c>
    </row>
    <row r="23" spans="1:9" ht="48" x14ac:dyDescent="0.25">
      <c r="A23" s="54" t="s">
        <v>36</v>
      </c>
      <c r="B23" s="25" t="s">
        <v>8</v>
      </c>
      <c r="C23" s="25" t="s">
        <v>10</v>
      </c>
      <c r="D23" s="25" t="s">
        <v>37</v>
      </c>
      <c r="E23" s="25"/>
      <c r="F23" s="25"/>
      <c r="G23" s="26">
        <f>G24+G26+G28</f>
        <v>311.26</v>
      </c>
      <c r="H23" s="26">
        <f>H24+H26+H28</f>
        <v>155.63</v>
      </c>
      <c r="I23" s="73">
        <f t="shared" si="1"/>
        <v>50</v>
      </c>
    </row>
    <row r="24" spans="1:9" ht="48" x14ac:dyDescent="0.25">
      <c r="A24" s="32" t="s">
        <v>38</v>
      </c>
      <c r="B24" s="6" t="s">
        <v>8</v>
      </c>
      <c r="C24" s="6" t="s">
        <v>10</v>
      </c>
      <c r="D24" s="6" t="s">
        <v>37</v>
      </c>
      <c r="E24" s="6" t="s">
        <v>39</v>
      </c>
      <c r="F24" s="6"/>
      <c r="G24" s="13">
        <f>G25</f>
        <v>176.7</v>
      </c>
      <c r="H24" s="16">
        <f>H25</f>
        <v>88.35</v>
      </c>
      <c r="I24" s="71">
        <f t="shared" si="1"/>
        <v>50</v>
      </c>
    </row>
    <row r="25" spans="1:9" ht="60" x14ac:dyDescent="0.25">
      <c r="A25" s="31" t="s">
        <v>40</v>
      </c>
      <c r="B25" s="7" t="s">
        <v>8</v>
      </c>
      <c r="C25" s="7" t="s">
        <v>10</v>
      </c>
      <c r="D25" s="7" t="s">
        <v>37</v>
      </c>
      <c r="E25" s="7" t="s">
        <v>39</v>
      </c>
      <c r="F25" s="7" t="s">
        <v>41</v>
      </c>
      <c r="G25" s="13">
        <v>176.7</v>
      </c>
      <c r="H25" s="16">
        <v>88.35</v>
      </c>
      <c r="I25" s="71">
        <f t="shared" si="1"/>
        <v>50</v>
      </c>
    </row>
    <row r="26" spans="1:9" ht="48" x14ac:dyDescent="0.25">
      <c r="A26" s="32" t="s">
        <v>42</v>
      </c>
      <c r="B26" s="6" t="s">
        <v>8</v>
      </c>
      <c r="C26" s="6" t="s">
        <v>10</v>
      </c>
      <c r="D26" s="6" t="s">
        <v>37</v>
      </c>
      <c r="E26" s="6" t="s">
        <v>43</v>
      </c>
      <c r="F26" s="6"/>
      <c r="G26" s="13">
        <f>G27</f>
        <v>49.2</v>
      </c>
      <c r="H26" s="13">
        <f>H27</f>
        <v>24.6</v>
      </c>
      <c r="I26" s="71">
        <f t="shared" si="1"/>
        <v>50</v>
      </c>
    </row>
    <row r="27" spans="1:9" ht="60" x14ac:dyDescent="0.25">
      <c r="A27" s="31" t="s">
        <v>44</v>
      </c>
      <c r="B27" s="7" t="s">
        <v>8</v>
      </c>
      <c r="C27" s="7" t="s">
        <v>10</v>
      </c>
      <c r="D27" s="7" t="s">
        <v>37</v>
      </c>
      <c r="E27" s="7" t="s">
        <v>43</v>
      </c>
      <c r="F27" s="7" t="s">
        <v>41</v>
      </c>
      <c r="G27" s="13">
        <v>49.2</v>
      </c>
      <c r="H27" s="16">
        <v>24.6</v>
      </c>
      <c r="I27" s="71">
        <f t="shared" si="1"/>
        <v>50</v>
      </c>
    </row>
    <row r="28" spans="1:9" ht="72" x14ac:dyDescent="0.25">
      <c r="A28" s="32" t="s">
        <v>45</v>
      </c>
      <c r="B28" s="6" t="s">
        <v>8</v>
      </c>
      <c r="C28" s="6" t="s">
        <v>10</v>
      </c>
      <c r="D28" s="6" t="s">
        <v>37</v>
      </c>
      <c r="E28" s="6" t="s">
        <v>46</v>
      </c>
      <c r="F28" s="6"/>
      <c r="G28" s="13">
        <f>G29</f>
        <v>85.36</v>
      </c>
      <c r="H28" s="13">
        <f>H29</f>
        <v>42.68</v>
      </c>
      <c r="I28" s="71">
        <f t="shared" si="1"/>
        <v>50</v>
      </c>
    </row>
    <row r="29" spans="1:9" ht="84.75" thickBot="1" x14ac:dyDescent="0.3">
      <c r="A29" s="42" t="s">
        <v>47</v>
      </c>
      <c r="B29" s="43" t="s">
        <v>8</v>
      </c>
      <c r="C29" s="43" t="s">
        <v>10</v>
      </c>
      <c r="D29" s="43" t="s">
        <v>37</v>
      </c>
      <c r="E29" s="43" t="s">
        <v>46</v>
      </c>
      <c r="F29" s="43" t="s">
        <v>41</v>
      </c>
      <c r="G29" s="44">
        <v>85.36</v>
      </c>
      <c r="H29" s="45">
        <v>42.68</v>
      </c>
      <c r="I29" s="74">
        <f t="shared" si="1"/>
        <v>50</v>
      </c>
    </row>
    <row r="30" spans="1:9" s="10" customFormat="1" ht="24" x14ac:dyDescent="0.25">
      <c r="A30" s="52" t="s">
        <v>222</v>
      </c>
      <c r="B30" s="38" t="s">
        <v>8</v>
      </c>
      <c r="C30" s="38" t="s">
        <v>10</v>
      </c>
      <c r="D30" s="38" t="s">
        <v>171</v>
      </c>
      <c r="E30" s="53"/>
      <c r="F30" s="53"/>
      <c r="G30" s="29">
        <f>G31</f>
        <v>347.25</v>
      </c>
      <c r="H30" s="29">
        <f>H31</f>
        <v>113.25</v>
      </c>
      <c r="I30" s="75">
        <f t="shared" ref="I30:I32" si="2">H30/G30*100</f>
        <v>32.6133909287257</v>
      </c>
    </row>
    <row r="31" spans="1:9" s="10" customFormat="1" ht="15.75" x14ac:dyDescent="0.25">
      <c r="A31" s="40" t="s">
        <v>220</v>
      </c>
      <c r="B31" s="6" t="s">
        <v>8</v>
      </c>
      <c r="C31" s="6" t="s">
        <v>10</v>
      </c>
      <c r="D31" s="6" t="s">
        <v>171</v>
      </c>
      <c r="E31" s="7" t="s">
        <v>223</v>
      </c>
      <c r="F31" s="7" t="s">
        <v>19</v>
      </c>
      <c r="G31" s="13">
        <f>G32</f>
        <v>347.25</v>
      </c>
      <c r="H31" s="13">
        <f>H32</f>
        <v>113.25</v>
      </c>
      <c r="I31" s="71">
        <f t="shared" si="2"/>
        <v>32.6133909287257</v>
      </c>
    </row>
    <row r="32" spans="1:9" s="10" customFormat="1" ht="16.5" thickBot="1" x14ac:dyDescent="0.3">
      <c r="A32" s="41" t="s">
        <v>221</v>
      </c>
      <c r="B32" s="47" t="s">
        <v>8</v>
      </c>
      <c r="C32" s="47" t="s">
        <v>10</v>
      </c>
      <c r="D32" s="47" t="s">
        <v>171</v>
      </c>
      <c r="E32" s="34" t="s">
        <v>223</v>
      </c>
      <c r="F32" s="34" t="s">
        <v>224</v>
      </c>
      <c r="G32" s="35">
        <v>347.25</v>
      </c>
      <c r="H32" s="36">
        <v>113.25</v>
      </c>
      <c r="I32" s="72">
        <f t="shared" si="2"/>
        <v>32.6133909287257</v>
      </c>
    </row>
    <row r="33" spans="1:9" x14ac:dyDescent="0.25">
      <c r="A33" s="37" t="s">
        <v>48</v>
      </c>
      <c r="B33" s="38" t="s">
        <v>8</v>
      </c>
      <c r="C33" s="38" t="s">
        <v>10</v>
      </c>
      <c r="D33" s="38" t="s">
        <v>49</v>
      </c>
      <c r="E33" s="38"/>
      <c r="F33" s="38"/>
      <c r="G33" s="29">
        <f>G34</f>
        <v>74</v>
      </c>
      <c r="H33" s="49" t="s">
        <v>213</v>
      </c>
      <c r="I33" s="75">
        <f t="shared" ref="I33:I58" si="3">H33/G33*100</f>
        <v>0</v>
      </c>
    </row>
    <row r="34" spans="1:9" x14ac:dyDescent="0.25">
      <c r="A34" s="32" t="s">
        <v>50</v>
      </c>
      <c r="B34" s="6" t="s">
        <v>8</v>
      </c>
      <c r="C34" s="6" t="s">
        <v>10</v>
      </c>
      <c r="D34" s="6" t="s">
        <v>49</v>
      </c>
      <c r="E34" s="6" t="s">
        <v>51</v>
      </c>
      <c r="F34" s="6"/>
      <c r="G34" s="13">
        <f>G35</f>
        <v>74</v>
      </c>
      <c r="H34" s="16" t="s">
        <v>213</v>
      </c>
      <c r="I34" s="71">
        <f t="shared" si="3"/>
        <v>0</v>
      </c>
    </row>
    <row r="35" spans="1:9" ht="24.75" thickBot="1" x14ac:dyDescent="0.3">
      <c r="A35" s="39" t="s">
        <v>52</v>
      </c>
      <c r="B35" s="34" t="s">
        <v>8</v>
      </c>
      <c r="C35" s="34" t="s">
        <v>10</v>
      </c>
      <c r="D35" s="34" t="s">
        <v>49</v>
      </c>
      <c r="E35" s="34" t="s">
        <v>51</v>
      </c>
      <c r="F35" s="34" t="s">
        <v>19</v>
      </c>
      <c r="G35" s="35">
        <v>74</v>
      </c>
      <c r="H35" s="36" t="s">
        <v>213</v>
      </c>
      <c r="I35" s="72">
        <f t="shared" si="3"/>
        <v>0</v>
      </c>
    </row>
    <row r="36" spans="1:9" x14ac:dyDescent="0.25">
      <c r="A36" s="37" t="s">
        <v>53</v>
      </c>
      <c r="B36" s="38" t="s">
        <v>8</v>
      </c>
      <c r="C36" s="38" t="s">
        <v>10</v>
      </c>
      <c r="D36" s="38" t="s">
        <v>54</v>
      </c>
      <c r="E36" s="38"/>
      <c r="F36" s="38"/>
      <c r="G36" s="29">
        <f>G37+G40+G42+G44</f>
        <v>725.94999999999993</v>
      </c>
      <c r="H36" s="29">
        <f>H37+H40+H42+H44</f>
        <v>96.4</v>
      </c>
      <c r="I36" s="75">
        <f t="shared" si="3"/>
        <v>13.279151456711896</v>
      </c>
    </row>
    <row r="37" spans="1:9" ht="24" x14ac:dyDescent="0.25">
      <c r="A37" s="32" t="s">
        <v>55</v>
      </c>
      <c r="B37" s="6" t="s">
        <v>8</v>
      </c>
      <c r="C37" s="6" t="s">
        <v>10</v>
      </c>
      <c r="D37" s="6" t="s">
        <v>54</v>
      </c>
      <c r="E37" s="6" t="s">
        <v>56</v>
      </c>
      <c r="F37" s="6"/>
      <c r="G37" s="13">
        <f>G38+G39</f>
        <v>65.17</v>
      </c>
      <c r="H37" s="19">
        <f t="shared" ref="H37" si="4">H38+H39</f>
        <v>43.9</v>
      </c>
      <c r="I37" s="71">
        <f t="shared" si="3"/>
        <v>67.362283259168322</v>
      </c>
    </row>
    <row r="38" spans="1:9" ht="48" x14ac:dyDescent="0.25">
      <c r="A38" s="31" t="s">
        <v>57</v>
      </c>
      <c r="B38" s="7" t="s">
        <v>8</v>
      </c>
      <c r="C38" s="7" t="s">
        <v>10</v>
      </c>
      <c r="D38" s="7" t="s">
        <v>54</v>
      </c>
      <c r="E38" s="7" t="s">
        <v>56</v>
      </c>
      <c r="F38" s="7" t="s">
        <v>17</v>
      </c>
      <c r="G38" s="13">
        <v>25</v>
      </c>
      <c r="H38" s="13">
        <v>20</v>
      </c>
      <c r="I38" s="71">
        <f t="shared" si="3"/>
        <v>80</v>
      </c>
    </row>
    <row r="39" spans="1:9" ht="36" x14ac:dyDescent="0.25">
      <c r="A39" s="31" t="s">
        <v>58</v>
      </c>
      <c r="B39" s="7" t="s">
        <v>8</v>
      </c>
      <c r="C39" s="7" t="s">
        <v>10</v>
      </c>
      <c r="D39" s="7" t="s">
        <v>54</v>
      </c>
      <c r="E39" s="7" t="s">
        <v>56</v>
      </c>
      <c r="F39" s="7" t="s">
        <v>19</v>
      </c>
      <c r="G39" s="13">
        <v>40.17</v>
      </c>
      <c r="H39" s="16">
        <v>23.9</v>
      </c>
      <c r="I39" s="71">
        <f t="shared" si="3"/>
        <v>59.497137167040073</v>
      </c>
    </row>
    <row r="40" spans="1:9" ht="36" x14ac:dyDescent="0.25">
      <c r="A40" s="32" t="s">
        <v>59</v>
      </c>
      <c r="B40" s="6" t="s">
        <v>8</v>
      </c>
      <c r="C40" s="6" t="s">
        <v>10</v>
      </c>
      <c r="D40" s="6" t="s">
        <v>54</v>
      </c>
      <c r="E40" s="6" t="s">
        <v>60</v>
      </c>
      <c r="F40" s="6"/>
      <c r="G40" s="13">
        <f>G41</f>
        <v>27</v>
      </c>
      <c r="H40" s="13" t="str">
        <f>H41</f>
        <v>0,00</v>
      </c>
      <c r="I40" s="71">
        <f t="shared" si="3"/>
        <v>0</v>
      </c>
    </row>
    <row r="41" spans="1:9" ht="48" x14ac:dyDescent="0.25">
      <c r="A41" s="31" t="s">
        <v>61</v>
      </c>
      <c r="B41" s="7" t="s">
        <v>8</v>
      </c>
      <c r="C41" s="7" t="s">
        <v>10</v>
      </c>
      <c r="D41" s="7" t="s">
        <v>54</v>
      </c>
      <c r="E41" s="7" t="s">
        <v>60</v>
      </c>
      <c r="F41" s="7" t="s">
        <v>62</v>
      </c>
      <c r="G41" s="13">
        <v>27</v>
      </c>
      <c r="H41" s="16" t="s">
        <v>213</v>
      </c>
      <c r="I41" s="71">
        <f t="shared" si="3"/>
        <v>0</v>
      </c>
    </row>
    <row r="42" spans="1:9" ht="60" x14ac:dyDescent="0.25">
      <c r="A42" s="32" t="s">
        <v>63</v>
      </c>
      <c r="B42" s="6" t="s">
        <v>8</v>
      </c>
      <c r="C42" s="6" t="s">
        <v>10</v>
      </c>
      <c r="D42" s="6" t="s">
        <v>54</v>
      </c>
      <c r="E42" s="6" t="s">
        <v>64</v>
      </c>
      <c r="F42" s="6"/>
      <c r="G42" s="13">
        <f>G43</f>
        <v>30</v>
      </c>
      <c r="H42" s="13">
        <f>H43</f>
        <v>7.5</v>
      </c>
      <c r="I42" s="71">
        <f t="shared" si="3"/>
        <v>25</v>
      </c>
    </row>
    <row r="43" spans="1:9" ht="84" x14ac:dyDescent="0.25">
      <c r="A43" s="31" t="s">
        <v>65</v>
      </c>
      <c r="B43" s="7" t="s">
        <v>8</v>
      </c>
      <c r="C43" s="7" t="s">
        <v>10</v>
      </c>
      <c r="D43" s="7" t="s">
        <v>54</v>
      </c>
      <c r="E43" s="7" t="s">
        <v>64</v>
      </c>
      <c r="F43" s="7" t="s">
        <v>17</v>
      </c>
      <c r="G43" s="13">
        <v>30</v>
      </c>
      <c r="H43" s="16">
        <v>7.5</v>
      </c>
      <c r="I43" s="71">
        <f t="shared" si="3"/>
        <v>25</v>
      </c>
    </row>
    <row r="44" spans="1:9" ht="36" x14ac:dyDescent="0.25">
      <c r="A44" s="32" t="s">
        <v>66</v>
      </c>
      <c r="B44" s="6" t="s">
        <v>8</v>
      </c>
      <c r="C44" s="6" t="s">
        <v>10</v>
      </c>
      <c r="D44" s="6" t="s">
        <v>54</v>
      </c>
      <c r="E44" s="6" t="s">
        <v>67</v>
      </c>
      <c r="F44" s="6"/>
      <c r="G44" s="13">
        <f>G45</f>
        <v>603.78</v>
      </c>
      <c r="H44" s="13">
        <f>H45</f>
        <v>45</v>
      </c>
      <c r="I44" s="71">
        <f t="shared" si="3"/>
        <v>7.4530458113882547</v>
      </c>
    </row>
    <row r="45" spans="1:9" ht="60.75" thickBot="1" x14ac:dyDescent="0.3">
      <c r="A45" s="39" t="s">
        <v>68</v>
      </c>
      <c r="B45" s="34" t="s">
        <v>8</v>
      </c>
      <c r="C45" s="34" t="s">
        <v>10</v>
      </c>
      <c r="D45" s="34" t="s">
        <v>54</v>
      </c>
      <c r="E45" s="34" t="s">
        <v>67</v>
      </c>
      <c r="F45" s="34" t="s">
        <v>17</v>
      </c>
      <c r="G45" s="35">
        <v>603.78</v>
      </c>
      <c r="H45" s="36">
        <v>45</v>
      </c>
      <c r="I45" s="72">
        <f t="shared" si="3"/>
        <v>7.4530458113882547</v>
      </c>
    </row>
    <row r="46" spans="1:9" x14ac:dyDescent="0.25">
      <c r="A46" s="37" t="s">
        <v>69</v>
      </c>
      <c r="B46" s="38" t="s">
        <v>8</v>
      </c>
      <c r="C46" s="38" t="s">
        <v>70</v>
      </c>
      <c r="D46" s="38" t="s">
        <v>11</v>
      </c>
      <c r="E46" s="38"/>
      <c r="F46" s="38"/>
      <c r="G46" s="29">
        <f>G47</f>
        <v>346.4</v>
      </c>
      <c r="H46" s="29">
        <f>H47</f>
        <v>144.59</v>
      </c>
      <c r="I46" s="75">
        <f t="shared" si="3"/>
        <v>41.740762124711324</v>
      </c>
    </row>
    <row r="47" spans="1:9" ht="24" x14ac:dyDescent="0.25">
      <c r="A47" s="50" t="s">
        <v>71</v>
      </c>
      <c r="B47" s="9" t="s">
        <v>8</v>
      </c>
      <c r="C47" s="9" t="s">
        <v>70</v>
      </c>
      <c r="D47" s="9" t="s">
        <v>72</v>
      </c>
      <c r="E47" s="9"/>
      <c r="F47" s="9"/>
      <c r="G47" s="12">
        <f>G48</f>
        <v>346.4</v>
      </c>
      <c r="H47" s="12">
        <f>H48</f>
        <v>144.59</v>
      </c>
      <c r="I47" s="76">
        <f t="shared" si="3"/>
        <v>41.740762124711324</v>
      </c>
    </row>
    <row r="48" spans="1:9" ht="36" x14ac:dyDescent="0.25">
      <c r="A48" s="32" t="s">
        <v>73</v>
      </c>
      <c r="B48" s="6" t="s">
        <v>8</v>
      </c>
      <c r="C48" s="6" t="s">
        <v>70</v>
      </c>
      <c r="D48" s="6" t="s">
        <v>72</v>
      </c>
      <c r="E48" s="6" t="s">
        <v>74</v>
      </c>
      <c r="F48" s="6"/>
      <c r="G48" s="13">
        <f>G49+G50</f>
        <v>346.4</v>
      </c>
      <c r="H48" s="13">
        <f>H49+H50</f>
        <v>144.59</v>
      </c>
      <c r="I48" s="71">
        <f t="shared" si="3"/>
        <v>41.740762124711324</v>
      </c>
    </row>
    <row r="49" spans="1:9" ht="108" x14ac:dyDescent="0.25">
      <c r="A49" s="51" t="s">
        <v>75</v>
      </c>
      <c r="B49" s="7" t="s">
        <v>8</v>
      </c>
      <c r="C49" s="7" t="s">
        <v>70</v>
      </c>
      <c r="D49" s="7" t="s">
        <v>72</v>
      </c>
      <c r="E49" s="7" t="s">
        <v>74</v>
      </c>
      <c r="F49" s="7" t="s">
        <v>29</v>
      </c>
      <c r="G49" s="13">
        <v>344.9</v>
      </c>
      <c r="H49" s="16">
        <v>143.11000000000001</v>
      </c>
      <c r="I49" s="71">
        <f t="shared" si="3"/>
        <v>41.493186430849526</v>
      </c>
    </row>
    <row r="50" spans="1:9" ht="60.75" thickBot="1" x14ac:dyDescent="0.3">
      <c r="A50" s="42" t="s">
        <v>76</v>
      </c>
      <c r="B50" s="43" t="s">
        <v>8</v>
      </c>
      <c r="C50" s="43" t="s">
        <v>70</v>
      </c>
      <c r="D50" s="43" t="s">
        <v>72</v>
      </c>
      <c r="E50" s="43" t="s">
        <v>74</v>
      </c>
      <c r="F50" s="43" t="s">
        <v>17</v>
      </c>
      <c r="G50" s="44">
        <v>1.5</v>
      </c>
      <c r="H50" s="45">
        <v>1.48</v>
      </c>
      <c r="I50" s="74">
        <f t="shared" si="3"/>
        <v>98.666666666666671</v>
      </c>
    </row>
    <row r="51" spans="1:9" ht="36" x14ac:dyDescent="0.25">
      <c r="A51" s="37" t="s">
        <v>77</v>
      </c>
      <c r="B51" s="38" t="s">
        <v>8</v>
      </c>
      <c r="C51" s="38" t="s">
        <v>72</v>
      </c>
      <c r="D51" s="38" t="s">
        <v>11</v>
      </c>
      <c r="E51" s="38"/>
      <c r="F51" s="38"/>
      <c r="G51" s="29">
        <f>G52</f>
        <v>320</v>
      </c>
      <c r="H51" s="49" t="s">
        <v>213</v>
      </c>
      <c r="I51" s="70">
        <f t="shared" si="3"/>
        <v>0</v>
      </c>
    </row>
    <row r="52" spans="1:9" ht="36" x14ac:dyDescent="0.25">
      <c r="A52" s="50" t="s">
        <v>78</v>
      </c>
      <c r="B52" s="9" t="s">
        <v>8</v>
      </c>
      <c r="C52" s="9" t="s">
        <v>72</v>
      </c>
      <c r="D52" s="9" t="s">
        <v>79</v>
      </c>
      <c r="E52" s="9"/>
      <c r="F52" s="9"/>
      <c r="G52" s="12">
        <f>G53+G55</f>
        <v>320</v>
      </c>
      <c r="H52" s="12">
        <f>H53+H55</f>
        <v>0</v>
      </c>
      <c r="I52" s="71">
        <f t="shared" si="3"/>
        <v>0</v>
      </c>
    </row>
    <row r="53" spans="1:9" ht="24" x14ac:dyDescent="0.25">
      <c r="A53" s="32" t="s">
        <v>80</v>
      </c>
      <c r="B53" s="6" t="s">
        <v>8</v>
      </c>
      <c r="C53" s="6" t="s">
        <v>72</v>
      </c>
      <c r="D53" s="6" t="s">
        <v>79</v>
      </c>
      <c r="E53" s="6" t="s">
        <v>81</v>
      </c>
      <c r="F53" s="6"/>
      <c r="G53" s="13">
        <f>G54</f>
        <v>300</v>
      </c>
      <c r="H53" s="13" t="str">
        <f>H54</f>
        <v>0,00</v>
      </c>
      <c r="I53" s="71">
        <f t="shared" si="3"/>
        <v>0</v>
      </c>
    </row>
    <row r="54" spans="1:9" ht="48" x14ac:dyDescent="0.25">
      <c r="A54" s="31" t="s">
        <v>82</v>
      </c>
      <c r="B54" s="7" t="s">
        <v>8</v>
      </c>
      <c r="C54" s="7" t="s">
        <v>72</v>
      </c>
      <c r="D54" s="7" t="s">
        <v>79</v>
      </c>
      <c r="E54" s="7" t="s">
        <v>81</v>
      </c>
      <c r="F54" s="7" t="s">
        <v>17</v>
      </c>
      <c r="G54" s="13">
        <v>300</v>
      </c>
      <c r="H54" s="16" t="s">
        <v>213</v>
      </c>
      <c r="I54" s="71">
        <f t="shared" si="3"/>
        <v>0</v>
      </c>
    </row>
    <row r="55" spans="1:9" x14ac:dyDescent="0.25">
      <c r="A55" s="32" t="s">
        <v>83</v>
      </c>
      <c r="B55" s="6" t="s">
        <v>8</v>
      </c>
      <c r="C55" s="6" t="s">
        <v>72</v>
      </c>
      <c r="D55" s="6" t="s">
        <v>79</v>
      </c>
      <c r="E55" s="6" t="s">
        <v>214</v>
      </c>
      <c r="F55" s="6"/>
      <c r="G55" s="13">
        <f>G56</f>
        <v>20</v>
      </c>
      <c r="H55" s="13" t="str">
        <f>H56</f>
        <v>0,00</v>
      </c>
      <c r="I55" s="71">
        <f t="shared" si="3"/>
        <v>0</v>
      </c>
    </row>
    <row r="56" spans="1:9" ht="48.75" thickBot="1" x14ac:dyDescent="0.3">
      <c r="A56" s="39" t="s">
        <v>84</v>
      </c>
      <c r="B56" s="34" t="s">
        <v>8</v>
      </c>
      <c r="C56" s="34" t="s">
        <v>72</v>
      </c>
      <c r="D56" s="34" t="s">
        <v>79</v>
      </c>
      <c r="E56" s="34" t="s">
        <v>214</v>
      </c>
      <c r="F56" s="34" t="s">
        <v>17</v>
      </c>
      <c r="G56" s="35">
        <v>20</v>
      </c>
      <c r="H56" s="36" t="s">
        <v>213</v>
      </c>
      <c r="I56" s="72">
        <f t="shared" si="3"/>
        <v>0</v>
      </c>
    </row>
    <row r="57" spans="1:9" ht="15.75" thickBot="1" x14ac:dyDescent="0.3">
      <c r="A57" s="55" t="s">
        <v>85</v>
      </c>
      <c r="B57" s="56" t="s">
        <v>8</v>
      </c>
      <c r="C57" s="56" t="s">
        <v>13</v>
      </c>
      <c r="D57" s="56" t="s">
        <v>11</v>
      </c>
      <c r="E57" s="56"/>
      <c r="F57" s="56"/>
      <c r="G57" s="57">
        <f>G58+G73</f>
        <v>24777.989999999998</v>
      </c>
      <c r="H57" s="58">
        <f>H58+H73</f>
        <v>669.5</v>
      </c>
      <c r="I57" s="77">
        <f t="shared" si="3"/>
        <v>2.7019947945737326</v>
      </c>
    </row>
    <row r="58" spans="1:9" x14ac:dyDescent="0.25">
      <c r="A58" s="37" t="s">
        <v>86</v>
      </c>
      <c r="B58" s="38" t="s">
        <v>8</v>
      </c>
      <c r="C58" s="38" t="s">
        <v>13</v>
      </c>
      <c r="D58" s="38" t="s">
        <v>87</v>
      </c>
      <c r="E58" s="38"/>
      <c r="F58" s="38"/>
      <c r="G58" s="29">
        <f>G59+G61+G63+G65+G67+G69+G71</f>
        <v>24767.989999999998</v>
      </c>
      <c r="H58" s="30">
        <f>H61+H63+H65+H67+H69+H71</f>
        <v>668</v>
      </c>
      <c r="I58" s="70">
        <f t="shared" si="3"/>
        <v>2.6970295126895647</v>
      </c>
    </row>
    <row r="59" spans="1:9" s="8" customFormat="1" ht="96" x14ac:dyDescent="0.25">
      <c r="A59" s="32" t="s">
        <v>155</v>
      </c>
      <c r="B59" s="6" t="s">
        <v>8</v>
      </c>
      <c r="C59" s="6" t="s">
        <v>13</v>
      </c>
      <c r="D59" s="6" t="s">
        <v>87</v>
      </c>
      <c r="E59" s="6" t="s">
        <v>156</v>
      </c>
      <c r="F59" s="6"/>
      <c r="G59" s="13">
        <f>G60</f>
        <v>1962</v>
      </c>
      <c r="H59" s="16">
        <v>0</v>
      </c>
      <c r="I59" s="71">
        <f t="shared" ref="I59:I60" si="5">H59/G59*100</f>
        <v>0</v>
      </c>
    </row>
    <row r="60" spans="1:9" s="8" customFormat="1" ht="96" x14ac:dyDescent="0.25">
      <c r="A60" s="32" t="s">
        <v>155</v>
      </c>
      <c r="B60" s="6" t="s">
        <v>8</v>
      </c>
      <c r="C60" s="6" t="s">
        <v>13</v>
      </c>
      <c r="D60" s="6" t="s">
        <v>87</v>
      </c>
      <c r="E60" s="6" t="s">
        <v>156</v>
      </c>
      <c r="F60" s="6" t="s">
        <v>17</v>
      </c>
      <c r="G60" s="13">
        <v>1962</v>
      </c>
      <c r="H60" s="16">
        <v>0</v>
      </c>
      <c r="I60" s="71">
        <f t="shared" si="5"/>
        <v>0</v>
      </c>
    </row>
    <row r="61" spans="1:9" ht="24" x14ac:dyDescent="0.25">
      <c r="A61" s="32" t="s">
        <v>88</v>
      </c>
      <c r="B61" s="6" t="s">
        <v>8</v>
      </c>
      <c r="C61" s="6" t="s">
        <v>13</v>
      </c>
      <c r="D61" s="6" t="s">
        <v>87</v>
      </c>
      <c r="E61" s="6" t="s">
        <v>89</v>
      </c>
      <c r="F61" s="6"/>
      <c r="G61" s="13">
        <v>300</v>
      </c>
      <c r="H61" s="13">
        <f>H62</f>
        <v>0</v>
      </c>
      <c r="I61" s="71">
        <f t="shared" ref="I61:I104" si="6">H61/G61*100</f>
        <v>0</v>
      </c>
    </row>
    <row r="62" spans="1:9" ht="60" x14ac:dyDescent="0.25">
      <c r="A62" s="31" t="s">
        <v>90</v>
      </c>
      <c r="B62" s="7" t="s">
        <v>8</v>
      </c>
      <c r="C62" s="7" t="s">
        <v>13</v>
      </c>
      <c r="D62" s="7" t="s">
        <v>87</v>
      </c>
      <c r="E62" s="7" t="s">
        <v>89</v>
      </c>
      <c r="F62" s="7" t="s">
        <v>17</v>
      </c>
      <c r="G62" s="13">
        <f>G61</f>
        <v>300</v>
      </c>
      <c r="H62" s="16">
        <v>0</v>
      </c>
      <c r="I62" s="71">
        <f t="shared" si="6"/>
        <v>0</v>
      </c>
    </row>
    <row r="63" spans="1:9" x14ac:dyDescent="0.25">
      <c r="A63" s="32" t="s">
        <v>91</v>
      </c>
      <c r="B63" s="6" t="s">
        <v>8</v>
      </c>
      <c r="C63" s="6" t="s">
        <v>13</v>
      </c>
      <c r="D63" s="6" t="s">
        <v>87</v>
      </c>
      <c r="E63" s="6" t="s">
        <v>92</v>
      </c>
      <c r="F63" s="6"/>
      <c r="G63" s="13">
        <f>G64</f>
        <v>2684.28</v>
      </c>
      <c r="H63" s="13">
        <f>H64</f>
        <v>668</v>
      </c>
      <c r="I63" s="71">
        <f t="shared" si="6"/>
        <v>24.885630411134454</v>
      </c>
    </row>
    <row r="64" spans="1:9" ht="48" x14ac:dyDescent="0.25">
      <c r="A64" s="31" t="s">
        <v>93</v>
      </c>
      <c r="B64" s="7" t="s">
        <v>8</v>
      </c>
      <c r="C64" s="7" t="s">
        <v>13</v>
      </c>
      <c r="D64" s="7" t="s">
        <v>87</v>
      </c>
      <c r="E64" s="7" t="s">
        <v>92</v>
      </c>
      <c r="F64" s="7" t="s">
        <v>17</v>
      </c>
      <c r="G64" s="13">
        <v>2684.28</v>
      </c>
      <c r="H64" s="16">
        <v>668</v>
      </c>
      <c r="I64" s="71">
        <f t="shared" si="6"/>
        <v>24.885630411134454</v>
      </c>
    </row>
    <row r="65" spans="1:9" ht="24" x14ac:dyDescent="0.25">
      <c r="A65" s="32" t="s">
        <v>94</v>
      </c>
      <c r="B65" s="6" t="s">
        <v>8</v>
      </c>
      <c r="C65" s="6" t="s">
        <v>13</v>
      </c>
      <c r="D65" s="6" t="s">
        <v>87</v>
      </c>
      <c r="E65" s="6" t="s">
        <v>95</v>
      </c>
      <c r="F65" s="6"/>
      <c r="G65" s="13">
        <f>G66</f>
        <v>800</v>
      </c>
      <c r="H65" s="13">
        <f>H66</f>
        <v>0</v>
      </c>
      <c r="I65" s="71">
        <f t="shared" si="6"/>
        <v>0</v>
      </c>
    </row>
    <row r="66" spans="1:9" ht="48" x14ac:dyDescent="0.25">
      <c r="A66" s="31" t="s">
        <v>96</v>
      </c>
      <c r="B66" s="7" t="s">
        <v>8</v>
      </c>
      <c r="C66" s="7" t="s">
        <v>13</v>
      </c>
      <c r="D66" s="7" t="s">
        <v>87</v>
      </c>
      <c r="E66" s="7" t="s">
        <v>95</v>
      </c>
      <c r="F66" s="7" t="s">
        <v>17</v>
      </c>
      <c r="G66" s="13">
        <v>800</v>
      </c>
      <c r="H66" s="16">
        <v>0</v>
      </c>
      <c r="I66" s="71">
        <f t="shared" si="6"/>
        <v>0</v>
      </c>
    </row>
    <row r="67" spans="1:9" s="8" customFormat="1" ht="36" x14ac:dyDescent="0.25">
      <c r="A67" s="31" t="s">
        <v>225</v>
      </c>
      <c r="B67" s="7" t="s">
        <v>8</v>
      </c>
      <c r="C67" s="7" t="s">
        <v>13</v>
      </c>
      <c r="D67" s="7" t="s">
        <v>87</v>
      </c>
      <c r="E67" s="7" t="s">
        <v>215</v>
      </c>
      <c r="F67" s="7"/>
      <c r="G67" s="13">
        <f>G68</f>
        <v>17471.82</v>
      </c>
      <c r="H67" s="16">
        <v>0</v>
      </c>
      <c r="I67" s="71">
        <f t="shared" si="6"/>
        <v>0</v>
      </c>
    </row>
    <row r="68" spans="1:9" s="8" customFormat="1" ht="60" x14ac:dyDescent="0.25">
      <c r="A68" s="31" t="s">
        <v>226</v>
      </c>
      <c r="B68" s="7" t="s">
        <v>8</v>
      </c>
      <c r="C68" s="7" t="s">
        <v>13</v>
      </c>
      <c r="D68" s="7" t="s">
        <v>87</v>
      </c>
      <c r="E68" s="7" t="s">
        <v>215</v>
      </c>
      <c r="F68" s="7" t="s">
        <v>17</v>
      </c>
      <c r="G68" s="13">
        <v>17471.82</v>
      </c>
      <c r="H68" s="16">
        <v>0</v>
      </c>
      <c r="I68" s="71">
        <f t="shared" si="6"/>
        <v>0</v>
      </c>
    </row>
    <row r="69" spans="1:9" ht="36" x14ac:dyDescent="0.25">
      <c r="A69" s="32" t="s">
        <v>97</v>
      </c>
      <c r="B69" s="6" t="s">
        <v>8</v>
      </c>
      <c r="C69" s="6" t="s">
        <v>13</v>
      </c>
      <c r="D69" s="6" t="s">
        <v>87</v>
      </c>
      <c r="E69" s="6" t="s">
        <v>98</v>
      </c>
      <c r="F69" s="6"/>
      <c r="G69" s="13">
        <f>G70</f>
        <v>10</v>
      </c>
      <c r="H69" s="13">
        <f>H70</f>
        <v>0</v>
      </c>
      <c r="I69" s="71">
        <f t="shared" si="6"/>
        <v>0</v>
      </c>
    </row>
    <row r="70" spans="1:9" ht="60" x14ac:dyDescent="0.25">
      <c r="A70" s="31" t="s">
        <v>99</v>
      </c>
      <c r="B70" s="7" t="s">
        <v>8</v>
      </c>
      <c r="C70" s="7" t="s">
        <v>13</v>
      </c>
      <c r="D70" s="7" t="s">
        <v>87</v>
      </c>
      <c r="E70" s="7" t="s">
        <v>98</v>
      </c>
      <c r="F70" s="7" t="s">
        <v>17</v>
      </c>
      <c r="G70" s="13">
        <v>10</v>
      </c>
      <c r="H70" s="16">
        <v>0</v>
      </c>
      <c r="I70" s="71">
        <f t="shared" si="6"/>
        <v>0</v>
      </c>
    </row>
    <row r="71" spans="1:9" ht="96" x14ac:dyDescent="0.25">
      <c r="A71" s="59" t="s">
        <v>100</v>
      </c>
      <c r="B71" s="6" t="s">
        <v>8</v>
      </c>
      <c r="C71" s="6" t="s">
        <v>13</v>
      </c>
      <c r="D71" s="6" t="s">
        <v>87</v>
      </c>
      <c r="E71" s="6" t="s">
        <v>101</v>
      </c>
      <c r="F71" s="6"/>
      <c r="G71" s="13">
        <f>G72</f>
        <v>1539.89</v>
      </c>
      <c r="H71" s="13">
        <f>H72</f>
        <v>0</v>
      </c>
      <c r="I71" s="71">
        <f t="shared" si="6"/>
        <v>0</v>
      </c>
    </row>
    <row r="72" spans="1:9" ht="132.75" thickBot="1" x14ac:dyDescent="0.3">
      <c r="A72" s="33" t="s">
        <v>102</v>
      </c>
      <c r="B72" s="34" t="s">
        <v>8</v>
      </c>
      <c r="C72" s="34" t="s">
        <v>13</v>
      </c>
      <c r="D72" s="34" t="s">
        <v>87</v>
      </c>
      <c r="E72" s="34" t="s">
        <v>101</v>
      </c>
      <c r="F72" s="34" t="s">
        <v>17</v>
      </c>
      <c r="G72" s="35">
        <v>1539.89</v>
      </c>
      <c r="H72" s="36">
        <v>0</v>
      </c>
      <c r="I72" s="72">
        <f t="shared" si="6"/>
        <v>0</v>
      </c>
    </row>
    <row r="73" spans="1:9" ht="24" x14ac:dyDescent="0.25">
      <c r="A73" s="37" t="s">
        <v>103</v>
      </c>
      <c r="B73" s="38" t="s">
        <v>8</v>
      </c>
      <c r="C73" s="38" t="s">
        <v>13</v>
      </c>
      <c r="D73" s="38" t="s">
        <v>104</v>
      </c>
      <c r="E73" s="38"/>
      <c r="F73" s="38"/>
      <c r="G73" s="29">
        <f>G74</f>
        <v>10</v>
      </c>
      <c r="H73" s="29">
        <f>H74</f>
        <v>1.5</v>
      </c>
      <c r="I73" s="70">
        <f t="shared" si="6"/>
        <v>15</v>
      </c>
    </row>
    <row r="74" spans="1:9" ht="24" x14ac:dyDescent="0.25">
      <c r="A74" s="32" t="s">
        <v>105</v>
      </c>
      <c r="B74" s="6" t="s">
        <v>8</v>
      </c>
      <c r="C74" s="6" t="s">
        <v>13</v>
      </c>
      <c r="D74" s="6" t="s">
        <v>104</v>
      </c>
      <c r="E74" s="6" t="s">
        <v>106</v>
      </c>
      <c r="F74" s="6"/>
      <c r="G74" s="13">
        <f>G75</f>
        <v>10</v>
      </c>
      <c r="H74" s="13">
        <f>H75</f>
        <v>1.5</v>
      </c>
      <c r="I74" s="71">
        <f t="shared" si="6"/>
        <v>15</v>
      </c>
    </row>
    <row r="75" spans="1:9" ht="60.75" thickBot="1" x14ac:dyDescent="0.3">
      <c r="A75" s="39" t="s">
        <v>107</v>
      </c>
      <c r="B75" s="34" t="s">
        <v>8</v>
      </c>
      <c r="C75" s="34" t="s">
        <v>13</v>
      </c>
      <c r="D75" s="34" t="s">
        <v>104</v>
      </c>
      <c r="E75" s="34" t="s">
        <v>106</v>
      </c>
      <c r="F75" s="34" t="s">
        <v>17</v>
      </c>
      <c r="G75" s="35">
        <v>10</v>
      </c>
      <c r="H75" s="36">
        <v>1.5</v>
      </c>
      <c r="I75" s="72">
        <f t="shared" si="6"/>
        <v>15</v>
      </c>
    </row>
    <row r="76" spans="1:9" ht="24.75" thickBot="1" x14ac:dyDescent="0.3">
      <c r="A76" s="55" t="s">
        <v>108</v>
      </c>
      <c r="B76" s="56" t="s">
        <v>8</v>
      </c>
      <c r="C76" s="56" t="s">
        <v>109</v>
      </c>
      <c r="D76" s="56" t="s">
        <v>11</v>
      </c>
      <c r="E76" s="56"/>
      <c r="F76" s="56"/>
      <c r="G76" s="57">
        <f>G77+G92+G107+G130</f>
        <v>76326.490000000005</v>
      </c>
      <c r="H76" s="58">
        <f>H77+H92+H107+H130</f>
        <v>20190.55</v>
      </c>
      <c r="I76" s="77">
        <f t="shared" si="6"/>
        <v>26.4528737008606</v>
      </c>
    </row>
    <row r="77" spans="1:9" x14ac:dyDescent="0.25">
      <c r="A77" s="37" t="s">
        <v>110</v>
      </c>
      <c r="B77" s="38" t="s">
        <v>8</v>
      </c>
      <c r="C77" s="38" t="s">
        <v>109</v>
      </c>
      <c r="D77" s="38" t="s">
        <v>10</v>
      </c>
      <c r="E77" s="38"/>
      <c r="F77" s="38"/>
      <c r="G77" s="29">
        <f>G78+G81+G86+G88+G90+G83+G85</f>
        <v>4642.25</v>
      </c>
      <c r="H77" s="29">
        <f>H78+H81+H86+H88+H90</f>
        <v>831.72</v>
      </c>
      <c r="I77" s="70">
        <f t="shared" si="6"/>
        <v>17.9163121331251</v>
      </c>
    </row>
    <row r="78" spans="1:9" ht="36" x14ac:dyDescent="0.25">
      <c r="A78" s="32" t="s">
        <v>111</v>
      </c>
      <c r="B78" s="6" t="s">
        <v>8</v>
      </c>
      <c r="C78" s="6" t="s">
        <v>109</v>
      </c>
      <c r="D78" s="6" t="s">
        <v>10</v>
      </c>
      <c r="E78" s="6" t="s">
        <v>112</v>
      </c>
      <c r="F78" s="6"/>
      <c r="G78" s="13">
        <f>G79</f>
        <v>289.25</v>
      </c>
      <c r="H78" s="13">
        <f>H79</f>
        <v>144.63</v>
      </c>
      <c r="I78" s="71">
        <f t="shared" si="6"/>
        <v>50.001728608470174</v>
      </c>
    </row>
    <row r="79" spans="1:9" ht="36" x14ac:dyDescent="0.25">
      <c r="A79" s="31" t="s">
        <v>113</v>
      </c>
      <c r="B79" s="7" t="s">
        <v>8</v>
      </c>
      <c r="C79" s="7" t="s">
        <v>109</v>
      </c>
      <c r="D79" s="7" t="s">
        <v>10</v>
      </c>
      <c r="E79" s="7" t="s">
        <v>112</v>
      </c>
      <c r="F79" s="7" t="s">
        <v>41</v>
      </c>
      <c r="G79" s="13">
        <v>289.25</v>
      </c>
      <c r="H79" s="16">
        <v>144.63</v>
      </c>
      <c r="I79" s="71">
        <f t="shared" si="6"/>
        <v>50.001728608470174</v>
      </c>
    </row>
    <row r="80" spans="1:9" ht="36" x14ac:dyDescent="0.25">
      <c r="A80" s="32" t="s">
        <v>114</v>
      </c>
      <c r="B80" s="6" t="s">
        <v>8</v>
      </c>
      <c r="C80" s="6" t="s">
        <v>109</v>
      </c>
      <c r="D80" s="6" t="s">
        <v>10</v>
      </c>
      <c r="E80" s="6" t="s">
        <v>115</v>
      </c>
      <c r="F80" s="6"/>
      <c r="G80" s="13">
        <f>G81</f>
        <v>82.24</v>
      </c>
      <c r="H80" s="13">
        <f>H81</f>
        <v>41.12</v>
      </c>
      <c r="I80" s="71">
        <f t="shared" si="6"/>
        <v>50</v>
      </c>
    </row>
    <row r="81" spans="1:9" ht="48" x14ac:dyDescent="0.25">
      <c r="A81" s="31" t="s">
        <v>116</v>
      </c>
      <c r="B81" s="7" t="s">
        <v>8</v>
      </c>
      <c r="C81" s="7" t="s">
        <v>109</v>
      </c>
      <c r="D81" s="7" t="s">
        <v>10</v>
      </c>
      <c r="E81" s="7" t="s">
        <v>115</v>
      </c>
      <c r="F81" s="7" t="s">
        <v>41</v>
      </c>
      <c r="G81" s="13">
        <v>82.24</v>
      </c>
      <c r="H81" s="16">
        <v>41.12</v>
      </c>
      <c r="I81" s="71">
        <f t="shared" si="6"/>
        <v>50</v>
      </c>
    </row>
    <row r="82" spans="1:9" s="10" customFormat="1" ht="24" x14ac:dyDescent="0.25">
      <c r="A82" s="32" t="s">
        <v>117</v>
      </c>
      <c r="B82" s="6" t="s">
        <v>8</v>
      </c>
      <c r="C82" s="6" t="s">
        <v>109</v>
      </c>
      <c r="D82" s="6" t="s">
        <v>10</v>
      </c>
      <c r="E82" s="6" t="s">
        <v>242</v>
      </c>
      <c r="F82" s="6"/>
      <c r="G82" s="13">
        <f>G83</f>
        <v>2077</v>
      </c>
      <c r="H82" s="16">
        <v>0</v>
      </c>
      <c r="I82" s="71">
        <f t="shared" ref="I82:I83" si="7">H82/G82*100</f>
        <v>0</v>
      </c>
    </row>
    <row r="83" spans="1:9" s="10" customFormat="1" ht="60" x14ac:dyDescent="0.25">
      <c r="A83" s="31" t="s">
        <v>119</v>
      </c>
      <c r="B83" s="7" t="s">
        <v>8</v>
      </c>
      <c r="C83" s="7" t="s">
        <v>109</v>
      </c>
      <c r="D83" s="7" t="s">
        <v>10</v>
      </c>
      <c r="E83" s="7" t="s">
        <v>242</v>
      </c>
      <c r="F83" s="7" t="s">
        <v>243</v>
      </c>
      <c r="G83" s="13">
        <v>2077</v>
      </c>
      <c r="H83" s="16">
        <f>H82</f>
        <v>0</v>
      </c>
      <c r="I83" s="71">
        <f t="shared" si="7"/>
        <v>0</v>
      </c>
    </row>
    <row r="84" spans="1:9" s="10" customFormat="1" ht="24" x14ac:dyDescent="0.25">
      <c r="A84" s="32" t="s">
        <v>117</v>
      </c>
      <c r="B84" s="6" t="s">
        <v>8</v>
      </c>
      <c r="C84" s="6" t="s">
        <v>109</v>
      </c>
      <c r="D84" s="6" t="s">
        <v>10</v>
      </c>
      <c r="E84" s="6" t="s">
        <v>242</v>
      </c>
      <c r="F84" s="6"/>
      <c r="G84" s="13">
        <f>G85</f>
        <v>868</v>
      </c>
      <c r="H84" s="16">
        <v>0</v>
      </c>
      <c r="I84" s="71">
        <f t="shared" ref="I84:I85" si="8">H84/G84*100</f>
        <v>0</v>
      </c>
    </row>
    <row r="85" spans="1:9" s="10" customFormat="1" ht="60" x14ac:dyDescent="0.25">
      <c r="A85" s="31" t="s">
        <v>119</v>
      </c>
      <c r="B85" s="7" t="s">
        <v>8</v>
      </c>
      <c r="C85" s="7" t="s">
        <v>109</v>
      </c>
      <c r="D85" s="7" t="s">
        <v>10</v>
      </c>
      <c r="E85" s="7" t="s">
        <v>242</v>
      </c>
      <c r="F85" s="7" t="s">
        <v>243</v>
      </c>
      <c r="G85" s="13">
        <v>868</v>
      </c>
      <c r="H85" s="16">
        <f>H84</f>
        <v>0</v>
      </c>
      <c r="I85" s="71">
        <f t="shared" si="8"/>
        <v>0</v>
      </c>
    </row>
    <row r="86" spans="1:9" ht="24" x14ac:dyDescent="0.25">
      <c r="A86" s="32" t="s">
        <v>117</v>
      </c>
      <c r="B86" s="6" t="s">
        <v>8</v>
      </c>
      <c r="C86" s="6" t="s">
        <v>109</v>
      </c>
      <c r="D86" s="6" t="s">
        <v>10</v>
      </c>
      <c r="E86" s="6" t="s">
        <v>118</v>
      </c>
      <c r="F86" s="6"/>
      <c r="G86" s="13">
        <v>181.2</v>
      </c>
      <c r="H86" s="16">
        <v>0</v>
      </c>
      <c r="I86" s="71">
        <f t="shared" si="6"/>
        <v>0</v>
      </c>
    </row>
    <row r="87" spans="1:9" ht="60" x14ac:dyDescent="0.25">
      <c r="A87" s="31" t="s">
        <v>119</v>
      </c>
      <c r="B87" s="7" t="s">
        <v>8</v>
      </c>
      <c r="C87" s="7" t="s">
        <v>109</v>
      </c>
      <c r="D87" s="7" t="s">
        <v>10</v>
      </c>
      <c r="E87" s="7" t="s">
        <v>118</v>
      </c>
      <c r="F87" s="7" t="s">
        <v>243</v>
      </c>
      <c r="G87" s="13">
        <v>181.2</v>
      </c>
      <c r="H87" s="16">
        <v>0</v>
      </c>
      <c r="I87" s="71">
        <f t="shared" si="6"/>
        <v>0</v>
      </c>
    </row>
    <row r="88" spans="1:9" ht="24" x14ac:dyDescent="0.25">
      <c r="A88" s="32" t="s">
        <v>120</v>
      </c>
      <c r="B88" s="6" t="s">
        <v>8</v>
      </c>
      <c r="C88" s="6" t="s">
        <v>109</v>
      </c>
      <c r="D88" s="6" t="s">
        <v>10</v>
      </c>
      <c r="E88" s="6" t="s">
        <v>121</v>
      </c>
      <c r="F88" s="6"/>
      <c r="G88" s="13">
        <f>G89</f>
        <v>194.56</v>
      </c>
      <c r="H88" s="13">
        <f>H89</f>
        <v>65.2</v>
      </c>
      <c r="I88" s="71">
        <f t="shared" si="6"/>
        <v>33.51151315789474</v>
      </c>
    </row>
    <row r="89" spans="1:9" ht="48" x14ac:dyDescent="0.25">
      <c r="A89" s="31" t="s">
        <v>122</v>
      </c>
      <c r="B89" s="7" t="s">
        <v>8</v>
      </c>
      <c r="C89" s="7" t="s">
        <v>109</v>
      </c>
      <c r="D89" s="7" t="s">
        <v>10</v>
      </c>
      <c r="E89" s="7" t="s">
        <v>121</v>
      </c>
      <c r="F89" s="7" t="s">
        <v>17</v>
      </c>
      <c r="G89" s="13">
        <v>194.56</v>
      </c>
      <c r="H89" s="16">
        <v>65.2</v>
      </c>
      <c r="I89" s="71">
        <f t="shared" si="6"/>
        <v>33.51151315789474</v>
      </c>
    </row>
    <row r="90" spans="1:9" ht="48" x14ac:dyDescent="0.25">
      <c r="A90" s="32" t="s">
        <v>123</v>
      </c>
      <c r="B90" s="6" t="s">
        <v>8</v>
      </c>
      <c r="C90" s="6" t="s">
        <v>109</v>
      </c>
      <c r="D90" s="6" t="s">
        <v>10</v>
      </c>
      <c r="E90" s="6" t="s">
        <v>124</v>
      </c>
      <c r="F90" s="6"/>
      <c r="G90" s="13">
        <f>G91</f>
        <v>950</v>
      </c>
      <c r="H90" s="13">
        <f>H91</f>
        <v>580.77</v>
      </c>
      <c r="I90" s="71">
        <f t="shared" si="6"/>
        <v>61.133684210526319</v>
      </c>
    </row>
    <row r="91" spans="1:9" ht="72.75" thickBot="1" x14ac:dyDescent="0.3">
      <c r="A91" s="39" t="s">
        <v>125</v>
      </c>
      <c r="B91" s="34" t="s">
        <v>8</v>
      </c>
      <c r="C91" s="34" t="s">
        <v>109</v>
      </c>
      <c r="D91" s="34" t="s">
        <v>10</v>
      </c>
      <c r="E91" s="34" t="s">
        <v>124</v>
      </c>
      <c r="F91" s="34" t="s">
        <v>17</v>
      </c>
      <c r="G91" s="35">
        <v>950</v>
      </c>
      <c r="H91" s="36">
        <v>580.77</v>
      </c>
      <c r="I91" s="72">
        <f t="shared" si="6"/>
        <v>61.133684210526319</v>
      </c>
    </row>
    <row r="92" spans="1:9" x14ac:dyDescent="0.25">
      <c r="A92" s="37" t="s">
        <v>126</v>
      </c>
      <c r="B92" s="38" t="s">
        <v>8</v>
      </c>
      <c r="C92" s="38" t="s">
        <v>109</v>
      </c>
      <c r="D92" s="38" t="s">
        <v>70</v>
      </c>
      <c r="E92" s="38"/>
      <c r="F92" s="38"/>
      <c r="G92" s="29">
        <f>G93+G95+G97+G99+G101+G105+G103</f>
        <v>30377.64</v>
      </c>
      <c r="H92" s="29">
        <f>H93+H95+H97+H99+H101+H105+H103</f>
        <v>10828.64</v>
      </c>
      <c r="I92" s="70">
        <f t="shared" si="6"/>
        <v>35.646745435129255</v>
      </c>
    </row>
    <row r="93" spans="1:9" ht="48" x14ac:dyDescent="0.25">
      <c r="A93" s="32" t="s">
        <v>127</v>
      </c>
      <c r="B93" s="6" t="s">
        <v>8</v>
      </c>
      <c r="C93" s="6" t="s">
        <v>109</v>
      </c>
      <c r="D93" s="6" t="s">
        <v>70</v>
      </c>
      <c r="E93" s="6" t="s">
        <v>128</v>
      </c>
      <c r="F93" s="6"/>
      <c r="G93" s="13">
        <f>G94</f>
        <v>138.22</v>
      </c>
      <c r="H93" s="13">
        <f>H94</f>
        <v>69.11</v>
      </c>
      <c r="I93" s="71">
        <f t="shared" si="6"/>
        <v>50</v>
      </c>
    </row>
    <row r="94" spans="1:9" ht="60" x14ac:dyDescent="0.25">
      <c r="A94" s="31" t="s">
        <v>129</v>
      </c>
      <c r="B94" s="7" t="s">
        <v>8</v>
      </c>
      <c r="C94" s="7" t="s">
        <v>109</v>
      </c>
      <c r="D94" s="7" t="s">
        <v>70</v>
      </c>
      <c r="E94" s="7" t="s">
        <v>128</v>
      </c>
      <c r="F94" s="7" t="s">
        <v>41</v>
      </c>
      <c r="G94" s="13">
        <v>138.22</v>
      </c>
      <c r="H94" s="16">
        <v>69.11</v>
      </c>
      <c r="I94" s="71">
        <f t="shared" si="6"/>
        <v>50</v>
      </c>
    </row>
    <row r="95" spans="1:9" ht="36" x14ac:dyDescent="0.25">
      <c r="A95" s="32" t="s">
        <v>130</v>
      </c>
      <c r="B95" s="6" t="s">
        <v>8</v>
      </c>
      <c r="C95" s="6" t="s">
        <v>109</v>
      </c>
      <c r="D95" s="6" t="s">
        <v>70</v>
      </c>
      <c r="E95" s="6" t="s">
        <v>131</v>
      </c>
      <c r="F95" s="6"/>
      <c r="G95" s="13">
        <f>G96</f>
        <v>82.32</v>
      </c>
      <c r="H95" s="13">
        <f>H96</f>
        <v>22.09</v>
      </c>
      <c r="I95" s="71">
        <f t="shared" si="6"/>
        <v>26.834305150631682</v>
      </c>
    </row>
    <row r="96" spans="1:9" ht="72" x14ac:dyDescent="0.25">
      <c r="A96" s="31" t="s">
        <v>132</v>
      </c>
      <c r="B96" s="7" t="s">
        <v>8</v>
      </c>
      <c r="C96" s="7" t="s">
        <v>109</v>
      </c>
      <c r="D96" s="7" t="s">
        <v>70</v>
      </c>
      <c r="E96" s="7" t="s">
        <v>131</v>
      </c>
      <c r="F96" s="7" t="s">
        <v>17</v>
      </c>
      <c r="G96" s="13">
        <v>82.32</v>
      </c>
      <c r="H96" s="16">
        <v>22.09</v>
      </c>
      <c r="I96" s="71">
        <f t="shared" si="6"/>
        <v>26.834305150631682</v>
      </c>
    </row>
    <row r="97" spans="1:9" ht="72" x14ac:dyDescent="0.25">
      <c r="A97" s="32" t="s">
        <v>133</v>
      </c>
      <c r="B97" s="6" t="s">
        <v>8</v>
      </c>
      <c r="C97" s="6" t="s">
        <v>109</v>
      </c>
      <c r="D97" s="6" t="s">
        <v>70</v>
      </c>
      <c r="E97" s="6" t="s">
        <v>134</v>
      </c>
      <c r="F97" s="6"/>
      <c r="G97" s="13">
        <f>G98</f>
        <v>550</v>
      </c>
      <c r="H97" s="13">
        <f>H98</f>
        <v>289.94</v>
      </c>
      <c r="I97" s="71">
        <f t="shared" si="6"/>
        <v>52.716363636363639</v>
      </c>
    </row>
    <row r="98" spans="1:9" ht="96" x14ac:dyDescent="0.25">
      <c r="A98" s="51" t="s">
        <v>135</v>
      </c>
      <c r="B98" s="7" t="s">
        <v>8</v>
      </c>
      <c r="C98" s="7" t="s">
        <v>109</v>
      </c>
      <c r="D98" s="7" t="s">
        <v>70</v>
      </c>
      <c r="E98" s="7" t="s">
        <v>134</v>
      </c>
      <c r="F98" s="7" t="s">
        <v>17</v>
      </c>
      <c r="G98" s="13">
        <v>550</v>
      </c>
      <c r="H98" s="16">
        <v>289.94</v>
      </c>
      <c r="I98" s="71">
        <f t="shared" si="6"/>
        <v>52.716363636363639</v>
      </c>
    </row>
    <row r="99" spans="1:9" ht="36" x14ac:dyDescent="0.25">
      <c r="A99" s="32" t="s">
        <v>136</v>
      </c>
      <c r="B99" s="6" t="s">
        <v>8</v>
      </c>
      <c r="C99" s="6" t="s">
        <v>109</v>
      </c>
      <c r="D99" s="6" t="s">
        <v>70</v>
      </c>
      <c r="E99" s="6" t="s">
        <v>137</v>
      </c>
      <c r="F99" s="6"/>
      <c r="G99" s="13">
        <f>G100</f>
        <v>2.5</v>
      </c>
      <c r="H99" s="13">
        <f>H100</f>
        <v>0</v>
      </c>
      <c r="I99" s="71">
        <f t="shared" si="6"/>
        <v>0</v>
      </c>
    </row>
    <row r="100" spans="1:9" ht="60" x14ac:dyDescent="0.25">
      <c r="A100" s="31" t="s">
        <v>138</v>
      </c>
      <c r="B100" s="7" t="s">
        <v>8</v>
      </c>
      <c r="C100" s="7" t="s">
        <v>109</v>
      </c>
      <c r="D100" s="7" t="s">
        <v>70</v>
      </c>
      <c r="E100" s="7" t="s">
        <v>137</v>
      </c>
      <c r="F100" s="7" t="s">
        <v>17</v>
      </c>
      <c r="G100" s="13">
        <v>2.5</v>
      </c>
      <c r="H100" s="16">
        <v>0</v>
      </c>
      <c r="I100" s="71">
        <f t="shared" si="6"/>
        <v>0</v>
      </c>
    </row>
    <row r="101" spans="1:9" s="8" customFormat="1" ht="36" x14ac:dyDescent="0.25">
      <c r="A101" s="80" t="s">
        <v>227</v>
      </c>
      <c r="B101" s="7" t="s">
        <v>8</v>
      </c>
      <c r="C101" s="7" t="s">
        <v>109</v>
      </c>
      <c r="D101" s="7" t="s">
        <v>70</v>
      </c>
      <c r="E101" s="7" t="s">
        <v>166</v>
      </c>
      <c r="F101" s="7"/>
      <c r="G101" s="13">
        <f>G102</f>
        <v>10500</v>
      </c>
      <c r="H101" s="13">
        <f>H102</f>
        <v>10447.5</v>
      </c>
      <c r="I101" s="71">
        <f t="shared" si="6"/>
        <v>99.5</v>
      </c>
    </row>
    <row r="102" spans="1:9" s="8" customFormat="1" ht="36" x14ac:dyDescent="0.25">
      <c r="A102" s="80" t="s">
        <v>228</v>
      </c>
      <c r="B102" s="7" t="s">
        <v>8</v>
      </c>
      <c r="C102" s="7" t="s">
        <v>109</v>
      </c>
      <c r="D102" s="7" t="s">
        <v>70</v>
      </c>
      <c r="E102" s="7" t="s">
        <v>166</v>
      </c>
      <c r="F102" s="7" t="s">
        <v>17</v>
      </c>
      <c r="G102" s="13">
        <v>10500</v>
      </c>
      <c r="H102" s="16">
        <v>10447.5</v>
      </c>
      <c r="I102" s="71">
        <f t="shared" si="6"/>
        <v>99.5</v>
      </c>
    </row>
    <row r="103" spans="1:9" s="10" customFormat="1" ht="31.5" x14ac:dyDescent="0.25">
      <c r="A103" s="90" t="s">
        <v>120</v>
      </c>
      <c r="B103" s="7" t="s">
        <v>8</v>
      </c>
      <c r="C103" s="7" t="s">
        <v>109</v>
      </c>
      <c r="D103" s="7" t="s">
        <v>70</v>
      </c>
      <c r="E103" s="62" t="s">
        <v>121</v>
      </c>
      <c r="F103" s="7"/>
      <c r="G103" s="13">
        <f>G104</f>
        <v>60.66</v>
      </c>
      <c r="H103" s="13">
        <f>H104</f>
        <v>0</v>
      </c>
      <c r="I103" s="71">
        <f t="shared" si="6"/>
        <v>0</v>
      </c>
    </row>
    <row r="104" spans="1:9" s="10" customFormat="1" ht="63" x14ac:dyDescent="0.25">
      <c r="A104" s="91" t="s">
        <v>227</v>
      </c>
      <c r="B104" s="7" t="s">
        <v>8</v>
      </c>
      <c r="C104" s="7" t="s">
        <v>109</v>
      </c>
      <c r="D104" s="7" t="s">
        <v>70</v>
      </c>
      <c r="E104" s="92" t="s">
        <v>121</v>
      </c>
      <c r="F104" s="7" t="s">
        <v>17</v>
      </c>
      <c r="G104" s="13">
        <v>60.66</v>
      </c>
      <c r="H104" s="16">
        <v>0</v>
      </c>
      <c r="I104" s="71">
        <f t="shared" si="6"/>
        <v>0</v>
      </c>
    </row>
    <row r="105" spans="1:9" s="10" customFormat="1" ht="24" x14ac:dyDescent="0.25">
      <c r="A105" s="61" t="s">
        <v>229</v>
      </c>
      <c r="B105" s="7" t="s">
        <v>8</v>
      </c>
      <c r="C105" s="7" t="s">
        <v>109</v>
      </c>
      <c r="D105" s="7" t="s">
        <v>70</v>
      </c>
      <c r="E105" s="62" t="s">
        <v>230</v>
      </c>
      <c r="F105" s="7"/>
      <c r="G105" s="13">
        <f>G106</f>
        <v>19043.939999999999</v>
      </c>
      <c r="H105" s="13">
        <f>H106</f>
        <v>0</v>
      </c>
      <c r="I105" s="71">
        <f t="shared" ref="I105:I106" si="9">H105/G105*100</f>
        <v>0</v>
      </c>
    </row>
    <row r="106" spans="1:9" s="10" customFormat="1" ht="36.75" thickBot="1" x14ac:dyDescent="0.3">
      <c r="A106" s="67" t="s">
        <v>227</v>
      </c>
      <c r="B106" s="34" t="s">
        <v>8</v>
      </c>
      <c r="C106" s="34" t="s">
        <v>109</v>
      </c>
      <c r="D106" s="34" t="s">
        <v>70</v>
      </c>
      <c r="E106" s="81" t="s">
        <v>230</v>
      </c>
      <c r="F106" s="34" t="s">
        <v>17</v>
      </c>
      <c r="G106" s="35">
        <v>19043.939999999999</v>
      </c>
      <c r="H106" s="36">
        <v>0</v>
      </c>
      <c r="I106" s="72">
        <f t="shared" si="9"/>
        <v>0</v>
      </c>
    </row>
    <row r="107" spans="1:9" ht="15.75" thickBot="1" x14ac:dyDescent="0.3">
      <c r="A107" s="37" t="s">
        <v>139</v>
      </c>
      <c r="B107" s="38" t="s">
        <v>8</v>
      </c>
      <c r="C107" s="38" t="s">
        <v>109</v>
      </c>
      <c r="D107" s="38" t="s">
        <v>72</v>
      </c>
      <c r="E107" s="38"/>
      <c r="F107" s="38"/>
      <c r="G107" s="29">
        <f>G110+G112+G114+G116+G118+G120+G122+G124+G126+G128+G108</f>
        <v>27094.9</v>
      </c>
      <c r="H107" s="29">
        <f>H110+H112+H114+H116+H118+H120+H122+H124+H126+H128+H108</f>
        <v>2257.9599999999996</v>
      </c>
      <c r="I107" s="70">
        <f>H107/G107*100</f>
        <v>8.3335240211257453</v>
      </c>
    </row>
    <row r="108" spans="1:9" s="10" customFormat="1" ht="24.75" thickBot="1" x14ac:dyDescent="0.3">
      <c r="A108" s="61" t="s">
        <v>231</v>
      </c>
      <c r="B108" s="6" t="s">
        <v>8</v>
      </c>
      <c r="C108" s="6" t="s">
        <v>109</v>
      </c>
      <c r="D108" s="6" t="s">
        <v>72</v>
      </c>
      <c r="E108" s="63" t="s">
        <v>232</v>
      </c>
      <c r="F108" s="25"/>
      <c r="G108" s="48">
        <f>G109</f>
        <v>8791.2099999999991</v>
      </c>
      <c r="H108" s="48">
        <f>H109</f>
        <v>0</v>
      </c>
      <c r="I108" s="70">
        <f t="shared" ref="I108:I109" si="10">H108/G108*100</f>
        <v>0</v>
      </c>
    </row>
    <row r="109" spans="1:9" s="10" customFormat="1" ht="36" x14ac:dyDescent="0.25">
      <c r="A109" s="60" t="s">
        <v>227</v>
      </c>
      <c r="B109" s="6" t="s">
        <v>8</v>
      </c>
      <c r="C109" s="6" t="s">
        <v>109</v>
      </c>
      <c r="D109" s="6" t="s">
        <v>72</v>
      </c>
      <c r="E109" s="63" t="s">
        <v>232</v>
      </c>
      <c r="F109" s="7" t="s">
        <v>17</v>
      </c>
      <c r="G109" s="48">
        <v>8791.2099999999991</v>
      </c>
      <c r="H109" s="64">
        <v>0</v>
      </c>
      <c r="I109" s="70">
        <f t="shared" si="10"/>
        <v>0</v>
      </c>
    </row>
    <row r="110" spans="1:9" x14ac:dyDescent="0.25">
      <c r="A110" s="32" t="s">
        <v>140</v>
      </c>
      <c r="B110" s="6" t="s">
        <v>8</v>
      </c>
      <c r="C110" s="6" t="s">
        <v>109</v>
      </c>
      <c r="D110" s="6" t="s">
        <v>72</v>
      </c>
      <c r="E110" s="6" t="s">
        <v>141</v>
      </c>
      <c r="F110" s="6"/>
      <c r="G110" s="13">
        <f>G111</f>
        <v>3700</v>
      </c>
      <c r="H110" s="13">
        <f>H111</f>
        <v>1589.25</v>
      </c>
      <c r="I110" s="71">
        <f t="shared" ref="I110:I143" si="11">H110/G110*100</f>
        <v>42.952702702702709</v>
      </c>
    </row>
    <row r="111" spans="1:9" ht="36" x14ac:dyDescent="0.25">
      <c r="A111" s="31" t="s">
        <v>142</v>
      </c>
      <c r="B111" s="7" t="s">
        <v>8</v>
      </c>
      <c r="C111" s="7" t="s">
        <v>109</v>
      </c>
      <c r="D111" s="7" t="s">
        <v>72</v>
      </c>
      <c r="E111" s="7" t="s">
        <v>141</v>
      </c>
      <c r="F111" s="7" t="s">
        <v>17</v>
      </c>
      <c r="G111" s="13">
        <v>3700</v>
      </c>
      <c r="H111" s="16">
        <v>1589.25</v>
      </c>
      <c r="I111" s="71">
        <f t="shared" si="11"/>
        <v>42.952702702702709</v>
      </c>
    </row>
    <row r="112" spans="1:9" s="8" customFormat="1" x14ac:dyDescent="0.25">
      <c r="A112" s="31" t="s">
        <v>233</v>
      </c>
      <c r="B112" s="7" t="s">
        <v>8</v>
      </c>
      <c r="C112" s="7" t="s">
        <v>109</v>
      </c>
      <c r="D112" s="7" t="s">
        <v>72</v>
      </c>
      <c r="E112" s="7" t="s">
        <v>216</v>
      </c>
      <c r="F112" s="7"/>
      <c r="G112" s="13">
        <v>350</v>
      </c>
      <c r="H112" s="16">
        <f>H113</f>
        <v>350</v>
      </c>
      <c r="I112" s="71">
        <f t="shared" si="11"/>
        <v>100</v>
      </c>
    </row>
    <row r="113" spans="1:9" s="8" customFormat="1" ht="36" x14ac:dyDescent="0.25">
      <c r="A113" s="60" t="s">
        <v>227</v>
      </c>
      <c r="B113" s="7" t="s">
        <v>8</v>
      </c>
      <c r="C113" s="7" t="s">
        <v>109</v>
      </c>
      <c r="D113" s="7" t="s">
        <v>72</v>
      </c>
      <c r="E113" s="7" t="s">
        <v>216</v>
      </c>
      <c r="F113" s="7" t="s">
        <v>17</v>
      </c>
      <c r="G113" s="13">
        <v>350</v>
      </c>
      <c r="H113" s="16">
        <v>350</v>
      </c>
      <c r="I113" s="71">
        <f t="shared" si="11"/>
        <v>100</v>
      </c>
    </row>
    <row r="114" spans="1:9" x14ac:dyDescent="0.25">
      <c r="A114" s="32" t="s">
        <v>143</v>
      </c>
      <c r="B114" s="6" t="s">
        <v>8</v>
      </c>
      <c r="C114" s="6" t="s">
        <v>109</v>
      </c>
      <c r="D114" s="6" t="s">
        <v>72</v>
      </c>
      <c r="E114" s="6" t="s">
        <v>144</v>
      </c>
      <c r="F114" s="6"/>
      <c r="G114" s="13">
        <f>G115</f>
        <v>170</v>
      </c>
      <c r="H114" s="13">
        <f>H115</f>
        <v>0</v>
      </c>
      <c r="I114" s="71">
        <f t="shared" si="11"/>
        <v>0</v>
      </c>
    </row>
    <row r="115" spans="1:9" ht="48" x14ac:dyDescent="0.25">
      <c r="A115" s="31" t="s">
        <v>145</v>
      </c>
      <c r="B115" s="7" t="s">
        <v>8</v>
      </c>
      <c r="C115" s="7" t="s">
        <v>109</v>
      </c>
      <c r="D115" s="7" t="s">
        <v>72</v>
      </c>
      <c r="E115" s="7" t="s">
        <v>144</v>
      </c>
      <c r="F115" s="7" t="s">
        <v>17</v>
      </c>
      <c r="G115" s="13">
        <v>170</v>
      </c>
      <c r="H115" s="16">
        <v>0</v>
      </c>
      <c r="I115" s="71">
        <f t="shared" si="11"/>
        <v>0</v>
      </c>
    </row>
    <row r="116" spans="1:9" x14ac:dyDescent="0.25">
      <c r="A116" s="32" t="s">
        <v>146</v>
      </c>
      <c r="B116" s="6" t="s">
        <v>8</v>
      </c>
      <c r="C116" s="6" t="s">
        <v>109</v>
      </c>
      <c r="D116" s="6" t="s">
        <v>72</v>
      </c>
      <c r="E116" s="6" t="s">
        <v>147</v>
      </c>
      <c r="F116" s="6"/>
      <c r="G116" s="13">
        <f>G117</f>
        <v>699.62</v>
      </c>
      <c r="H116" s="13">
        <f>H117</f>
        <v>15.3</v>
      </c>
      <c r="I116" s="71">
        <f t="shared" si="11"/>
        <v>2.1869014607930022</v>
      </c>
    </row>
    <row r="117" spans="1:9" ht="48" x14ac:dyDescent="0.25">
      <c r="A117" s="31" t="s">
        <v>148</v>
      </c>
      <c r="B117" s="7" t="s">
        <v>8</v>
      </c>
      <c r="C117" s="7" t="s">
        <v>109</v>
      </c>
      <c r="D117" s="7" t="s">
        <v>72</v>
      </c>
      <c r="E117" s="7" t="s">
        <v>147</v>
      </c>
      <c r="F117" s="7" t="s">
        <v>17</v>
      </c>
      <c r="G117" s="13">
        <v>699.62</v>
      </c>
      <c r="H117" s="16">
        <v>15.3</v>
      </c>
      <c r="I117" s="71">
        <f t="shared" si="11"/>
        <v>2.1869014607930022</v>
      </c>
    </row>
    <row r="118" spans="1:9" ht="36" x14ac:dyDescent="0.25">
      <c r="A118" s="32" t="s">
        <v>149</v>
      </c>
      <c r="B118" s="6" t="s">
        <v>8</v>
      </c>
      <c r="C118" s="6" t="s">
        <v>109</v>
      </c>
      <c r="D118" s="6" t="s">
        <v>72</v>
      </c>
      <c r="E118" s="6" t="s">
        <v>150</v>
      </c>
      <c r="F118" s="6"/>
      <c r="G118" s="13">
        <f>G119</f>
        <v>490.51</v>
      </c>
      <c r="H118" s="13">
        <f>H119</f>
        <v>206.21</v>
      </c>
      <c r="I118" s="71">
        <f t="shared" si="11"/>
        <v>42.039917636745436</v>
      </c>
    </row>
    <row r="119" spans="1:9" ht="60" x14ac:dyDescent="0.25">
      <c r="A119" s="31" t="s">
        <v>151</v>
      </c>
      <c r="B119" s="7" t="s">
        <v>8</v>
      </c>
      <c r="C119" s="7" t="s">
        <v>109</v>
      </c>
      <c r="D119" s="7" t="s">
        <v>72</v>
      </c>
      <c r="E119" s="7" t="s">
        <v>150</v>
      </c>
      <c r="F119" s="7" t="s">
        <v>17</v>
      </c>
      <c r="G119" s="13">
        <v>490.51</v>
      </c>
      <c r="H119" s="16">
        <v>206.21</v>
      </c>
      <c r="I119" s="71">
        <f t="shared" si="11"/>
        <v>42.039917636745436</v>
      </c>
    </row>
    <row r="120" spans="1:9" ht="24" x14ac:dyDescent="0.25">
      <c r="A120" s="32" t="s">
        <v>152</v>
      </c>
      <c r="B120" s="6" t="s">
        <v>8</v>
      </c>
      <c r="C120" s="6" t="s">
        <v>109</v>
      </c>
      <c r="D120" s="6" t="s">
        <v>72</v>
      </c>
      <c r="E120" s="6" t="s">
        <v>153</v>
      </c>
      <c r="F120" s="6"/>
      <c r="G120" s="13">
        <f>G121</f>
        <v>148.35</v>
      </c>
      <c r="H120" s="13">
        <f>H121</f>
        <v>0</v>
      </c>
      <c r="I120" s="71">
        <f t="shared" si="11"/>
        <v>0</v>
      </c>
    </row>
    <row r="121" spans="1:9" ht="48" x14ac:dyDescent="0.25">
      <c r="A121" s="31" t="s">
        <v>154</v>
      </c>
      <c r="B121" s="7" t="s">
        <v>8</v>
      </c>
      <c r="C121" s="7" t="s">
        <v>109</v>
      </c>
      <c r="D121" s="7" t="s">
        <v>72</v>
      </c>
      <c r="E121" s="7" t="s">
        <v>153</v>
      </c>
      <c r="F121" s="7" t="s">
        <v>17</v>
      </c>
      <c r="G121" s="13">
        <v>148.35</v>
      </c>
      <c r="H121" s="16">
        <v>0</v>
      </c>
      <c r="I121" s="71">
        <f t="shared" si="11"/>
        <v>0</v>
      </c>
    </row>
    <row r="122" spans="1:9" s="8" customFormat="1" ht="36" x14ac:dyDescent="0.25">
      <c r="A122" s="31" t="s">
        <v>234</v>
      </c>
      <c r="B122" s="7" t="s">
        <v>8</v>
      </c>
      <c r="C122" s="7" t="s">
        <v>109</v>
      </c>
      <c r="D122" s="7" t="s">
        <v>72</v>
      </c>
      <c r="E122" s="7" t="s">
        <v>217</v>
      </c>
      <c r="F122" s="7"/>
      <c r="G122" s="13">
        <v>350</v>
      </c>
      <c r="H122" s="16">
        <f>H123</f>
        <v>97.2</v>
      </c>
      <c r="I122" s="71">
        <f t="shared" si="11"/>
        <v>27.771428571428576</v>
      </c>
    </row>
    <row r="123" spans="1:9" s="8" customFormat="1" ht="48" x14ac:dyDescent="0.25">
      <c r="A123" s="31" t="s">
        <v>148</v>
      </c>
      <c r="B123" s="7" t="s">
        <v>8</v>
      </c>
      <c r="C123" s="7" t="s">
        <v>109</v>
      </c>
      <c r="D123" s="7" t="s">
        <v>72</v>
      </c>
      <c r="E123" s="7" t="s">
        <v>217</v>
      </c>
      <c r="F123" s="7" t="s">
        <v>17</v>
      </c>
      <c r="G123" s="13">
        <v>350</v>
      </c>
      <c r="H123" s="16">
        <v>97.2</v>
      </c>
      <c r="I123" s="71">
        <f t="shared" si="11"/>
        <v>27.771428571428576</v>
      </c>
    </row>
    <row r="124" spans="1:9" ht="72" x14ac:dyDescent="0.25">
      <c r="A124" s="59" t="s">
        <v>235</v>
      </c>
      <c r="B124" s="6" t="s">
        <v>8</v>
      </c>
      <c r="C124" s="6" t="s">
        <v>109</v>
      </c>
      <c r="D124" s="6" t="s">
        <v>72</v>
      </c>
      <c r="E124" s="6" t="s">
        <v>157</v>
      </c>
      <c r="F124" s="6"/>
      <c r="G124" s="13">
        <f>G125</f>
        <v>1852.64</v>
      </c>
      <c r="H124" s="16">
        <v>0</v>
      </c>
      <c r="I124" s="71">
        <f t="shared" si="11"/>
        <v>0</v>
      </c>
    </row>
    <row r="125" spans="1:9" ht="48" x14ac:dyDescent="0.25">
      <c r="A125" s="31" t="s">
        <v>148</v>
      </c>
      <c r="B125" s="7" t="s">
        <v>8</v>
      </c>
      <c r="C125" s="7" t="s">
        <v>109</v>
      </c>
      <c r="D125" s="7" t="s">
        <v>72</v>
      </c>
      <c r="E125" s="7" t="s">
        <v>157</v>
      </c>
      <c r="F125" s="7" t="s">
        <v>17</v>
      </c>
      <c r="G125" s="13">
        <v>1852.64</v>
      </c>
      <c r="H125" s="16">
        <v>0</v>
      </c>
      <c r="I125" s="71">
        <f t="shared" si="11"/>
        <v>0</v>
      </c>
    </row>
    <row r="126" spans="1:9" ht="48" x14ac:dyDescent="0.25">
      <c r="A126" s="32" t="s">
        <v>158</v>
      </c>
      <c r="B126" s="6" t="s">
        <v>8</v>
      </c>
      <c r="C126" s="6" t="s">
        <v>109</v>
      </c>
      <c r="D126" s="6" t="s">
        <v>72</v>
      </c>
      <c r="E126" s="6" t="s">
        <v>159</v>
      </c>
      <c r="F126" s="6"/>
      <c r="G126" s="13">
        <f>G127</f>
        <v>1684.98</v>
      </c>
      <c r="H126" s="13">
        <f>H127</f>
        <v>0</v>
      </c>
      <c r="I126" s="71">
        <f t="shared" si="11"/>
        <v>0</v>
      </c>
    </row>
    <row r="127" spans="1:9" ht="72" x14ac:dyDescent="0.25">
      <c r="A127" s="31" t="s">
        <v>160</v>
      </c>
      <c r="B127" s="7" t="s">
        <v>8</v>
      </c>
      <c r="C127" s="7" t="s">
        <v>109</v>
      </c>
      <c r="D127" s="7" t="s">
        <v>72</v>
      </c>
      <c r="E127" s="7" t="s">
        <v>159</v>
      </c>
      <c r="F127" s="7" t="s">
        <v>17</v>
      </c>
      <c r="G127" s="13">
        <v>1684.98</v>
      </c>
      <c r="H127" s="16">
        <v>0</v>
      </c>
      <c r="I127" s="71">
        <f t="shared" si="11"/>
        <v>0</v>
      </c>
    </row>
    <row r="128" spans="1:9" ht="24" x14ac:dyDescent="0.25">
      <c r="A128" s="32" t="s">
        <v>161</v>
      </c>
      <c r="B128" s="6" t="s">
        <v>8</v>
      </c>
      <c r="C128" s="6" t="s">
        <v>109</v>
      </c>
      <c r="D128" s="6" t="s">
        <v>72</v>
      </c>
      <c r="E128" s="6" t="s">
        <v>162</v>
      </c>
      <c r="F128" s="6"/>
      <c r="G128" s="13">
        <f>G129</f>
        <v>8857.59</v>
      </c>
      <c r="H128" s="13">
        <f>H129</f>
        <v>0</v>
      </c>
      <c r="I128" s="71">
        <f t="shared" si="11"/>
        <v>0</v>
      </c>
    </row>
    <row r="129" spans="1:9" ht="60.75" thickBot="1" x14ac:dyDescent="0.3">
      <c r="A129" s="39" t="s">
        <v>163</v>
      </c>
      <c r="B129" s="34" t="s">
        <v>8</v>
      </c>
      <c r="C129" s="34" t="s">
        <v>109</v>
      </c>
      <c r="D129" s="34" t="s">
        <v>72</v>
      </c>
      <c r="E129" s="34" t="s">
        <v>162</v>
      </c>
      <c r="F129" s="34" t="s">
        <v>17</v>
      </c>
      <c r="G129" s="35">
        <v>8857.59</v>
      </c>
      <c r="H129" s="36">
        <v>0</v>
      </c>
      <c r="I129" s="72">
        <f t="shared" si="11"/>
        <v>0</v>
      </c>
    </row>
    <row r="130" spans="1:9" ht="24.75" thickBot="1" x14ac:dyDescent="0.3">
      <c r="A130" s="55" t="s">
        <v>164</v>
      </c>
      <c r="B130" s="56" t="s">
        <v>8</v>
      </c>
      <c r="C130" s="56" t="s">
        <v>109</v>
      </c>
      <c r="D130" s="56" t="s">
        <v>109</v>
      </c>
      <c r="E130" s="56"/>
      <c r="F130" s="56"/>
      <c r="G130" s="57">
        <f>G131</f>
        <v>14211.7</v>
      </c>
      <c r="H130" s="65">
        <f>H131</f>
        <v>6272.2300000000005</v>
      </c>
      <c r="I130" s="77">
        <f t="shared" si="11"/>
        <v>44.134269651062155</v>
      </c>
    </row>
    <row r="131" spans="1:9" ht="24" x14ac:dyDescent="0.25">
      <c r="A131" s="27" t="s">
        <v>165</v>
      </c>
      <c r="B131" s="28" t="s">
        <v>8</v>
      </c>
      <c r="C131" s="28" t="s">
        <v>109</v>
      </c>
      <c r="D131" s="28" t="s">
        <v>109</v>
      </c>
      <c r="E131" s="28" t="s">
        <v>166</v>
      </c>
      <c r="F131" s="28"/>
      <c r="G131" s="46">
        <f>G132+G133+G134</f>
        <v>14211.7</v>
      </c>
      <c r="H131" s="46">
        <f>H132+H133+H134</f>
        <v>6272.2300000000005</v>
      </c>
      <c r="I131" s="70">
        <f t="shared" si="11"/>
        <v>44.134269651062155</v>
      </c>
    </row>
    <row r="132" spans="1:9" ht="96" x14ac:dyDescent="0.25">
      <c r="A132" s="31" t="s">
        <v>167</v>
      </c>
      <c r="B132" s="7" t="s">
        <v>8</v>
      </c>
      <c r="C132" s="7" t="s">
        <v>109</v>
      </c>
      <c r="D132" s="7" t="s">
        <v>109</v>
      </c>
      <c r="E132" s="7" t="s">
        <v>166</v>
      </c>
      <c r="F132" s="7" t="s">
        <v>29</v>
      </c>
      <c r="G132" s="13">
        <v>11380.9</v>
      </c>
      <c r="H132" s="16">
        <v>4797.75</v>
      </c>
      <c r="I132" s="71">
        <f t="shared" si="11"/>
        <v>42.156156367246879</v>
      </c>
    </row>
    <row r="133" spans="1:9" ht="48" x14ac:dyDescent="0.25">
      <c r="A133" s="31" t="s">
        <v>168</v>
      </c>
      <c r="B133" s="7" t="s">
        <v>8</v>
      </c>
      <c r="C133" s="7" t="s">
        <v>109</v>
      </c>
      <c r="D133" s="7" t="s">
        <v>109</v>
      </c>
      <c r="E133" s="7" t="s">
        <v>166</v>
      </c>
      <c r="F133" s="7" t="s">
        <v>17</v>
      </c>
      <c r="G133" s="13">
        <v>2823.8</v>
      </c>
      <c r="H133" s="16">
        <v>1469.46</v>
      </c>
      <c r="I133" s="71">
        <f t="shared" si="11"/>
        <v>52.038387987817835</v>
      </c>
    </row>
    <row r="134" spans="1:9" ht="36.75" thickBot="1" x14ac:dyDescent="0.3">
      <c r="A134" s="39" t="s">
        <v>169</v>
      </c>
      <c r="B134" s="34" t="s">
        <v>8</v>
      </c>
      <c r="C134" s="34" t="s">
        <v>109</v>
      </c>
      <c r="D134" s="34" t="s">
        <v>109</v>
      </c>
      <c r="E134" s="34" t="s">
        <v>166</v>
      </c>
      <c r="F134" s="34" t="s">
        <v>19</v>
      </c>
      <c r="G134" s="35">
        <v>7</v>
      </c>
      <c r="H134" s="36">
        <v>5.0199999999999996</v>
      </c>
      <c r="I134" s="72">
        <f t="shared" si="11"/>
        <v>71.714285714285708</v>
      </c>
    </row>
    <row r="135" spans="1:9" ht="15.75" thickBot="1" x14ac:dyDescent="0.3">
      <c r="A135" s="55" t="s">
        <v>170</v>
      </c>
      <c r="B135" s="56" t="s">
        <v>8</v>
      </c>
      <c r="C135" s="56" t="s">
        <v>171</v>
      </c>
      <c r="D135" s="56" t="s">
        <v>11</v>
      </c>
      <c r="E135" s="56"/>
      <c r="F135" s="56"/>
      <c r="G135" s="57">
        <f>G136+G141</f>
        <v>618.80999999999995</v>
      </c>
      <c r="H135" s="58">
        <f>H136+H141</f>
        <v>473.81</v>
      </c>
      <c r="I135" s="77">
        <f t="shared" si="11"/>
        <v>76.567928766503456</v>
      </c>
    </row>
    <row r="136" spans="1:9" ht="36" x14ac:dyDescent="0.25">
      <c r="A136" s="37" t="s">
        <v>172</v>
      </c>
      <c r="B136" s="38" t="s">
        <v>8</v>
      </c>
      <c r="C136" s="38" t="s">
        <v>171</v>
      </c>
      <c r="D136" s="38" t="s">
        <v>109</v>
      </c>
      <c r="E136" s="38"/>
      <c r="F136" s="38"/>
      <c r="G136" s="29">
        <f>G137+G139</f>
        <v>41</v>
      </c>
      <c r="H136" s="29">
        <f>H137+H139</f>
        <v>6</v>
      </c>
      <c r="I136" s="70">
        <f t="shared" si="11"/>
        <v>14.634146341463413</v>
      </c>
    </row>
    <row r="137" spans="1:9" ht="24" x14ac:dyDescent="0.25">
      <c r="A137" s="32" t="s">
        <v>14</v>
      </c>
      <c r="B137" s="6" t="s">
        <v>8</v>
      </c>
      <c r="C137" s="6" t="s">
        <v>171</v>
      </c>
      <c r="D137" s="6" t="s">
        <v>109</v>
      </c>
      <c r="E137" s="6" t="s">
        <v>15</v>
      </c>
      <c r="F137" s="6"/>
      <c r="G137" s="13">
        <f>G138</f>
        <v>35</v>
      </c>
      <c r="H137" s="13">
        <f>H138</f>
        <v>0</v>
      </c>
      <c r="I137" s="71">
        <f t="shared" si="11"/>
        <v>0</v>
      </c>
    </row>
    <row r="138" spans="1:9" ht="48" x14ac:dyDescent="0.25">
      <c r="A138" s="31" t="s">
        <v>16</v>
      </c>
      <c r="B138" s="7" t="s">
        <v>8</v>
      </c>
      <c r="C138" s="7" t="s">
        <v>171</v>
      </c>
      <c r="D138" s="7" t="s">
        <v>109</v>
      </c>
      <c r="E138" s="7" t="s">
        <v>15</v>
      </c>
      <c r="F138" s="7" t="s">
        <v>17</v>
      </c>
      <c r="G138" s="13">
        <v>35</v>
      </c>
      <c r="H138" s="16">
        <v>0</v>
      </c>
      <c r="I138" s="71">
        <f t="shared" si="11"/>
        <v>0</v>
      </c>
    </row>
    <row r="139" spans="1:9" ht="24" x14ac:dyDescent="0.25">
      <c r="A139" s="32" t="s">
        <v>165</v>
      </c>
      <c r="B139" s="6" t="s">
        <v>8</v>
      </c>
      <c r="C139" s="6" t="s">
        <v>171</v>
      </c>
      <c r="D139" s="6" t="s">
        <v>109</v>
      </c>
      <c r="E139" s="6" t="s">
        <v>166</v>
      </c>
      <c r="F139" s="6"/>
      <c r="G139" s="13">
        <f>G140</f>
        <v>6</v>
      </c>
      <c r="H139" s="13">
        <f>H140</f>
        <v>6</v>
      </c>
      <c r="I139" s="71">
        <f t="shared" si="11"/>
        <v>100</v>
      </c>
    </row>
    <row r="140" spans="1:9" ht="48.75" thickBot="1" x14ac:dyDescent="0.3">
      <c r="A140" s="39" t="s">
        <v>168</v>
      </c>
      <c r="B140" s="34" t="s">
        <v>8</v>
      </c>
      <c r="C140" s="34" t="s">
        <v>171</v>
      </c>
      <c r="D140" s="34" t="s">
        <v>109</v>
      </c>
      <c r="E140" s="34" t="s">
        <v>166</v>
      </c>
      <c r="F140" s="34" t="s">
        <v>17</v>
      </c>
      <c r="G140" s="35">
        <v>6</v>
      </c>
      <c r="H140" s="36">
        <v>6</v>
      </c>
      <c r="I140" s="72">
        <f t="shared" si="11"/>
        <v>100</v>
      </c>
    </row>
    <row r="141" spans="1:9" x14ac:dyDescent="0.25">
      <c r="A141" s="37" t="s">
        <v>179</v>
      </c>
      <c r="B141" s="38" t="s">
        <v>8</v>
      </c>
      <c r="C141" s="38" t="s">
        <v>171</v>
      </c>
      <c r="D141" s="38" t="s">
        <v>171</v>
      </c>
      <c r="E141" s="38"/>
      <c r="F141" s="38"/>
      <c r="G141" s="29">
        <f>G142+G144</f>
        <v>577.80999999999995</v>
      </c>
      <c r="H141" s="30">
        <f>H142+H144</f>
        <v>467.81</v>
      </c>
      <c r="I141" s="70">
        <f t="shared" si="11"/>
        <v>80.962600162683245</v>
      </c>
    </row>
    <row r="142" spans="1:9" ht="36" x14ac:dyDescent="0.25">
      <c r="A142" s="32" t="s">
        <v>180</v>
      </c>
      <c r="B142" s="6" t="s">
        <v>8</v>
      </c>
      <c r="C142" s="6" t="s">
        <v>171</v>
      </c>
      <c r="D142" s="6" t="s">
        <v>171</v>
      </c>
      <c r="E142" s="6" t="s">
        <v>181</v>
      </c>
      <c r="F142" s="6"/>
      <c r="G142" s="13">
        <f>G143</f>
        <v>110</v>
      </c>
      <c r="H142" s="13">
        <f>H143</f>
        <v>0</v>
      </c>
      <c r="I142" s="71">
        <f t="shared" si="11"/>
        <v>0</v>
      </c>
    </row>
    <row r="143" spans="1:9" ht="60" x14ac:dyDescent="0.25">
      <c r="A143" s="31" t="s">
        <v>182</v>
      </c>
      <c r="B143" s="7" t="s">
        <v>8</v>
      </c>
      <c r="C143" s="7" t="s">
        <v>171</v>
      </c>
      <c r="D143" s="7" t="s">
        <v>171</v>
      </c>
      <c r="E143" s="7" t="s">
        <v>181</v>
      </c>
      <c r="F143" s="7" t="s">
        <v>17</v>
      </c>
      <c r="G143" s="13">
        <v>110</v>
      </c>
      <c r="H143" s="16">
        <v>0</v>
      </c>
      <c r="I143" s="71">
        <f t="shared" si="11"/>
        <v>0</v>
      </c>
    </row>
    <row r="144" spans="1:9" s="8" customFormat="1" ht="36" x14ac:dyDescent="0.25">
      <c r="A144" s="66" t="s">
        <v>236</v>
      </c>
      <c r="B144" s="7" t="s">
        <v>8</v>
      </c>
      <c r="C144" s="7" t="s">
        <v>171</v>
      </c>
      <c r="D144" s="7" t="s">
        <v>171</v>
      </c>
      <c r="E144" s="7" t="s">
        <v>218</v>
      </c>
      <c r="F144" s="7"/>
      <c r="G144" s="13">
        <f>G145</f>
        <v>467.81</v>
      </c>
      <c r="H144" s="13">
        <f>H145</f>
        <v>467.81</v>
      </c>
      <c r="I144" s="71">
        <f t="shared" ref="I144:I145" si="12">H144/G144*100</f>
        <v>100</v>
      </c>
    </row>
    <row r="145" spans="1:9" s="8" customFormat="1" ht="72.75" thickBot="1" x14ac:dyDescent="0.3">
      <c r="A145" s="67" t="s">
        <v>237</v>
      </c>
      <c r="B145" s="34" t="s">
        <v>8</v>
      </c>
      <c r="C145" s="34" t="s">
        <v>171</v>
      </c>
      <c r="D145" s="34" t="s">
        <v>171</v>
      </c>
      <c r="E145" s="34" t="s">
        <v>218</v>
      </c>
      <c r="F145" s="34" t="s">
        <v>219</v>
      </c>
      <c r="G145" s="35">
        <v>467.81</v>
      </c>
      <c r="H145" s="36">
        <v>467.81</v>
      </c>
      <c r="I145" s="72">
        <f t="shared" si="12"/>
        <v>100</v>
      </c>
    </row>
    <row r="146" spans="1:9" ht="15.75" thickBot="1" x14ac:dyDescent="0.3">
      <c r="A146" s="55" t="s">
        <v>183</v>
      </c>
      <c r="B146" s="56" t="s">
        <v>8</v>
      </c>
      <c r="C146" s="56" t="s">
        <v>184</v>
      </c>
      <c r="D146" s="56" t="s">
        <v>11</v>
      </c>
      <c r="E146" s="56"/>
      <c r="F146" s="56"/>
      <c r="G146" s="57">
        <f>G147</f>
        <v>21800.1</v>
      </c>
      <c r="H146" s="58">
        <f>H147</f>
        <v>5997.9699999999993</v>
      </c>
      <c r="I146" s="77">
        <f t="shared" ref="I146:I166" si="13">H146/G146*100</f>
        <v>27.51349764450622</v>
      </c>
    </row>
    <row r="147" spans="1:9" x14ac:dyDescent="0.25">
      <c r="A147" s="37" t="s">
        <v>185</v>
      </c>
      <c r="B147" s="38" t="s">
        <v>8</v>
      </c>
      <c r="C147" s="38" t="s">
        <v>184</v>
      </c>
      <c r="D147" s="38" t="s">
        <v>10</v>
      </c>
      <c r="E147" s="38"/>
      <c r="F147" s="38"/>
      <c r="G147" s="29">
        <f>G148+G152+G155+G157</f>
        <v>21800.1</v>
      </c>
      <c r="H147" s="30">
        <f>H148+H152+H155+H157</f>
        <v>5997.9699999999993</v>
      </c>
      <c r="I147" s="70">
        <f t="shared" si="13"/>
        <v>27.51349764450622</v>
      </c>
    </row>
    <row r="148" spans="1:9" ht="24" x14ac:dyDescent="0.25">
      <c r="A148" s="32" t="s">
        <v>173</v>
      </c>
      <c r="B148" s="6" t="s">
        <v>8</v>
      </c>
      <c r="C148" s="6" t="s">
        <v>184</v>
      </c>
      <c r="D148" s="6" t="s">
        <v>10</v>
      </c>
      <c r="E148" s="6" t="s">
        <v>174</v>
      </c>
      <c r="F148" s="6"/>
      <c r="G148" s="16">
        <f>G149+G150+G151</f>
        <v>11060.03</v>
      </c>
      <c r="H148" s="16">
        <f>H149+H150+H151</f>
        <v>3015.7400000000002</v>
      </c>
      <c r="I148" s="71">
        <f t="shared" si="13"/>
        <v>27.267014646434053</v>
      </c>
    </row>
    <row r="149" spans="1:9" ht="96" x14ac:dyDescent="0.25">
      <c r="A149" s="51" t="s">
        <v>186</v>
      </c>
      <c r="B149" s="7" t="s">
        <v>8</v>
      </c>
      <c r="C149" s="7" t="s">
        <v>184</v>
      </c>
      <c r="D149" s="7" t="s">
        <v>10</v>
      </c>
      <c r="E149" s="7" t="s">
        <v>174</v>
      </c>
      <c r="F149" s="7" t="s">
        <v>29</v>
      </c>
      <c r="G149" s="13">
        <v>3812.93</v>
      </c>
      <c r="H149" s="16">
        <v>1267.6600000000001</v>
      </c>
      <c r="I149" s="71">
        <f t="shared" si="13"/>
        <v>33.246348608550385</v>
      </c>
    </row>
    <row r="150" spans="1:9" ht="60" x14ac:dyDescent="0.25">
      <c r="A150" s="31" t="s">
        <v>175</v>
      </c>
      <c r="B150" s="7" t="s">
        <v>8</v>
      </c>
      <c r="C150" s="7" t="s">
        <v>184</v>
      </c>
      <c r="D150" s="7" t="s">
        <v>10</v>
      </c>
      <c r="E150" s="7" t="s">
        <v>174</v>
      </c>
      <c r="F150" s="7" t="s">
        <v>17</v>
      </c>
      <c r="G150" s="13">
        <v>7201.65</v>
      </c>
      <c r="H150" s="16">
        <v>1733.74</v>
      </c>
      <c r="I150" s="71">
        <f t="shared" si="13"/>
        <v>24.074205216860026</v>
      </c>
    </row>
    <row r="151" spans="1:9" ht="36" x14ac:dyDescent="0.25">
      <c r="A151" s="31" t="s">
        <v>187</v>
      </c>
      <c r="B151" s="7" t="s">
        <v>8</v>
      </c>
      <c r="C151" s="7" t="s">
        <v>184</v>
      </c>
      <c r="D151" s="7" t="s">
        <v>10</v>
      </c>
      <c r="E151" s="7" t="s">
        <v>174</v>
      </c>
      <c r="F151" s="7" t="s">
        <v>19</v>
      </c>
      <c r="G151" s="13">
        <v>45.45</v>
      </c>
      <c r="H151" s="16">
        <v>14.34</v>
      </c>
      <c r="I151" s="71">
        <f t="shared" si="13"/>
        <v>31.551155115511548</v>
      </c>
    </row>
    <row r="152" spans="1:9" ht="24" x14ac:dyDescent="0.25">
      <c r="A152" s="32" t="s">
        <v>176</v>
      </c>
      <c r="B152" s="6" t="s">
        <v>8</v>
      </c>
      <c r="C152" s="6" t="s">
        <v>184</v>
      </c>
      <c r="D152" s="6" t="s">
        <v>10</v>
      </c>
      <c r="E152" s="6" t="s">
        <v>177</v>
      </c>
      <c r="F152" s="6"/>
      <c r="G152" s="13">
        <f>G153+G154</f>
        <v>5589.07</v>
      </c>
      <c r="H152" s="16">
        <f>H153+H154</f>
        <v>731.3900000000001</v>
      </c>
      <c r="I152" s="71">
        <f t="shared" si="13"/>
        <v>13.086076932298221</v>
      </c>
    </row>
    <row r="153" spans="1:9" ht="84" x14ac:dyDescent="0.25">
      <c r="A153" s="31" t="s">
        <v>188</v>
      </c>
      <c r="B153" s="7" t="s">
        <v>8</v>
      </c>
      <c r="C153" s="7" t="s">
        <v>184</v>
      </c>
      <c r="D153" s="7" t="s">
        <v>10</v>
      </c>
      <c r="E153" s="7" t="s">
        <v>177</v>
      </c>
      <c r="F153" s="7" t="s">
        <v>29</v>
      </c>
      <c r="G153" s="13">
        <v>929.27</v>
      </c>
      <c r="H153" s="16">
        <v>287.04000000000002</v>
      </c>
      <c r="I153" s="71">
        <f t="shared" si="13"/>
        <v>30.888762146631226</v>
      </c>
    </row>
    <row r="154" spans="1:9" ht="48" x14ac:dyDescent="0.25">
      <c r="A154" s="31" t="s">
        <v>178</v>
      </c>
      <c r="B154" s="7" t="s">
        <v>8</v>
      </c>
      <c r="C154" s="7" t="s">
        <v>184</v>
      </c>
      <c r="D154" s="7" t="s">
        <v>10</v>
      </c>
      <c r="E154" s="7" t="s">
        <v>177</v>
      </c>
      <c r="F154" s="7" t="s">
        <v>17</v>
      </c>
      <c r="G154" s="13">
        <v>4659.8</v>
      </c>
      <c r="H154" s="16">
        <v>444.35</v>
      </c>
      <c r="I154" s="71">
        <f t="shared" si="13"/>
        <v>9.5358169878535559</v>
      </c>
    </row>
    <row r="155" spans="1:9" ht="36" x14ac:dyDescent="0.25">
      <c r="A155" s="32" t="s">
        <v>189</v>
      </c>
      <c r="B155" s="6" t="s">
        <v>8</v>
      </c>
      <c r="C155" s="6" t="s">
        <v>184</v>
      </c>
      <c r="D155" s="6" t="s">
        <v>10</v>
      </c>
      <c r="E155" s="6" t="s">
        <v>190</v>
      </c>
      <c r="F155" s="6"/>
      <c r="G155" s="13">
        <f>G156</f>
        <v>308</v>
      </c>
      <c r="H155" s="13">
        <f>H156</f>
        <v>144.6</v>
      </c>
      <c r="I155" s="71">
        <f t="shared" si="13"/>
        <v>46.948051948051948</v>
      </c>
    </row>
    <row r="156" spans="1:9" ht="60" x14ac:dyDescent="0.25">
      <c r="A156" s="31" t="s">
        <v>191</v>
      </c>
      <c r="B156" s="7" t="s">
        <v>8</v>
      </c>
      <c r="C156" s="7" t="s">
        <v>184</v>
      </c>
      <c r="D156" s="7" t="s">
        <v>10</v>
      </c>
      <c r="E156" s="7" t="s">
        <v>190</v>
      </c>
      <c r="F156" s="7" t="s">
        <v>17</v>
      </c>
      <c r="G156" s="13">
        <v>308</v>
      </c>
      <c r="H156" s="16">
        <v>144.6</v>
      </c>
      <c r="I156" s="71">
        <f t="shared" si="13"/>
        <v>46.948051948051948</v>
      </c>
    </row>
    <row r="157" spans="1:9" ht="108" x14ac:dyDescent="0.25">
      <c r="A157" s="59" t="s">
        <v>192</v>
      </c>
      <c r="B157" s="6" t="s">
        <v>8</v>
      </c>
      <c r="C157" s="6" t="s">
        <v>184</v>
      </c>
      <c r="D157" s="6" t="s">
        <v>10</v>
      </c>
      <c r="E157" s="6" t="s">
        <v>193</v>
      </c>
      <c r="F157" s="6"/>
      <c r="G157" s="13">
        <f>G158</f>
        <v>4843</v>
      </c>
      <c r="H157" s="16">
        <f>H158</f>
        <v>2106.2399999999998</v>
      </c>
      <c r="I157" s="71">
        <f t="shared" si="13"/>
        <v>43.490398513318183</v>
      </c>
    </row>
    <row r="158" spans="1:9" ht="168.75" thickBot="1" x14ac:dyDescent="0.3">
      <c r="A158" s="33" t="s">
        <v>194</v>
      </c>
      <c r="B158" s="34" t="s">
        <v>8</v>
      </c>
      <c r="C158" s="34" t="s">
        <v>184</v>
      </c>
      <c r="D158" s="34" t="s">
        <v>10</v>
      </c>
      <c r="E158" s="34" t="s">
        <v>193</v>
      </c>
      <c r="F158" s="34" t="s">
        <v>29</v>
      </c>
      <c r="G158" s="35">
        <v>4843</v>
      </c>
      <c r="H158" s="36">
        <v>2106.2399999999998</v>
      </c>
      <c r="I158" s="72">
        <f t="shared" si="13"/>
        <v>43.490398513318183</v>
      </c>
    </row>
    <row r="159" spans="1:9" x14ac:dyDescent="0.25">
      <c r="A159" s="37" t="s">
        <v>195</v>
      </c>
      <c r="B159" s="38" t="s">
        <v>8</v>
      </c>
      <c r="C159" s="38" t="s">
        <v>196</v>
      </c>
      <c r="D159" s="38" t="s">
        <v>11</v>
      </c>
      <c r="E159" s="38"/>
      <c r="F159" s="38"/>
      <c r="G159" s="29">
        <f t="shared" ref="G159:H161" si="14">G160</f>
        <v>1157</v>
      </c>
      <c r="H159" s="49">
        <f t="shared" si="14"/>
        <v>295.67</v>
      </c>
      <c r="I159" s="70">
        <f t="shared" si="13"/>
        <v>25.554883318928262</v>
      </c>
    </row>
    <row r="160" spans="1:9" x14ac:dyDescent="0.25">
      <c r="A160" s="50" t="s">
        <v>197</v>
      </c>
      <c r="B160" s="9" t="s">
        <v>8</v>
      </c>
      <c r="C160" s="9" t="s">
        <v>196</v>
      </c>
      <c r="D160" s="9" t="s">
        <v>10</v>
      </c>
      <c r="E160" s="9"/>
      <c r="F160" s="9"/>
      <c r="G160" s="12">
        <f t="shared" si="14"/>
        <v>1157</v>
      </c>
      <c r="H160" s="14">
        <f t="shared" si="14"/>
        <v>295.67</v>
      </c>
      <c r="I160" s="71">
        <f t="shared" si="13"/>
        <v>25.554883318928262</v>
      </c>
    </row>
    <row r="161" spans="1:9" ht="24" x14ac:dyDescent="0.25">
      <c r="A161" s="32" t="s">
        <v>198</v>
      </c>
      <c r="B161" s="6" t="s">
        <v>8</v>
      </c>
      <c r="C161" s="6" t="s">
        <v>196</v>
      </c>
      <c r="D161" s="6" t="s">
        <v>10</v>
      </c>
      <c r="E161" s="6" t="s">
        <v>199</v>
      </c>
      <c r="F161" s="6"/>
      <c r="G161" s="13">
        <f t="shared" si="14"/>
        <v>1157</v>
      </c>
      <c r="H161" s="13">
        <f t="shared" si="14"/>
        <v>295.67</v>
      </c>
      <c r="I161" s="71">
        <f t="shared" si="13"/>
        <v>25.554883318928262</v>
      </c>
    </row>
    <row r="162" spans="1:9" ht="36.75" thickBot="1" x14ac:dyDescent="0.3">
      <c r="A162" s="39" t="s">
        <v>200</v>
      </c>
      <c r="B162" s="34" t="s">
        <v>8</v>
      </c>
      <c r="C162" s="34" t="s">
        <v>196</v>
      </c>
      <c r="D162" s="34" t="s">
        <v>10</v>
      </c>
      <c r="E162" s="34" t="s">
        <v>199</v>
      </c>
      <c r="F162" s="34" t="s">
        <v>62</v>
      </c>
      <c r="G162" s="35">
        <v>1157</v>
      </c>
      <c r="H162" s="68">
        <v>295.67</v>
      </c>
      <c r="I162" s="72">
        <f t="shared" si="13"/>
        <v>25.554883318928262</v>
      </c>
    </row>
    <row r="163" spans="1:9" x14ac:dyDescent="0.25">
      <c r="A163" s="37" t="s">
        <v>201</v>
      </c>
      <c r="B163" s="38" t="s">
        <v>8</v>
      </c>
      <c r="C163" s="38" t="s">
        <v>49</v>
      </c>
      <c r="D163" s="38" t="s">
        <v>11</v>
      </c>
      <c r="E163" s="38"/>
      <c r="F163" s="38"/>
      <c r="G163" s="29">
        <f t="shared" ref="G163:H165" si="15">G164</f>
        <v>120</v>
      </c>
      <c r="H163" s="29">
        <f t="shared" si="15"/>
        <v>87.74</v>
      </c>
      <c r="I163" s="70">
        <f t="shared" si="13"/>
        <v>73.11666666666666</v>
      </c>
    </row>
    <row r="164" spans="1:9" x14ac:dyDescent="0.25">
      <c r="A164" s="50" t="s">
        <v>202</v>
      </c>
      <c r="B164" s="9" t="s">
        <v>8</v>
      </c>
      <c r="C164" s="9" t="s">
        <v>49</v>
      </c>
      <c r="D164" s="9" t="s">
        <v>70</v>
      </c>
      <c r="E164" s="9"/>
      <c r="F164" s="9"/>
      <c r="G164" s="12">
        <f t="shared" si="15"/>
        <v>120</v>
      </c>
      <c r="H164" s="12">
        <f t="shared" si="15"/>
        <v>87.74</v>
      </c>
      <c r="I164" s="71">
        <f t="shared" si="13"/>
        <v>73.11666666666666</v>
      </c>
    </row>
    <row r="165" spans="1:9" ht="24" x14ac:dyDescent="0.25">
      <c r="A165" s="32" t="s">
        <v>203</v>
      </c>
      <c r="B165" s="6" t="s">
        <v>8</v>
      </c>
      <c r="C165" s="6" t="s">
        <v>49</v>
      </c>
      <c r="D165" s="6" t="s">
        <v>70</v>
      </c>
      <c r="E165" s="6" t="s">
        <v>204</v>
      </c>
      <c r="F165" s="6"/>
      <c r="G165" s="13">
        <f t="shared" si="15"/>
        <v>120</v>
      </c>
      <c r="H165" s="13">
        <f t="shared" si="15"/>
        <v>87.74</v>
      </c>
      <c r="I165" s="71">
        <f t="shared" si="13"/>
        <v>73.11666666666666</v>
      </c>
    </row>
    <row r="166" spans="1:9" ht="60.75" thickBot="1" x14ac:dyDescent="0.3">
      <c r="A166" s="39" t="s">
        <v>205</v>
      </c>
      <c r="B166" s="34" t="s">
        <v>8</v>
      </c>
      <c r="C166" s="34" t="s">
        <v>49</v>
      </c>
      <c r="D166" s="34" t="s">
        <v>70</v>
      </c>
      <c r="E166" s="34" t="s">
        <v>204</v>
      </c>
      <c r="F166" s="34" t="s">
        <v>17</v>
      </c>
      <c r="G166" s="35">
        <v>120</v>
      </c>
      <c r="H166" s="36">
        <v>87.74</v>
      </c>
      <c r="I166" s="72">
        <f t="shared" si="13"/>
        <v>73.11666666666666</v>
      </c>
    </row>
  </sheetData>
  <mergeCells count="10">
    <mergeCell ref="H4:H5"/>
    <mergeCell ref="I4:I5"/>
    <mergeCell ref="E4:E5"/>
    <mergeCell ref="F4:F5"/>
    <mergeCell ref="A3:G3"/>
    <mergeCell ref="D4:D5"/>
    <mergeCell ref="A4:A5"/>
    <mergeCell ref="B4:B5"/>
    <mergeCell ref="C4:C5"/>
    <mergeCell ref="G4:G5"/>
  </mergeCells>
  <phoneticPr fontId="13" type="noConversion"/>
  <pageMargins left="1.17" right="0.39" top="0.78" bottom="0.78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1-й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rep:2.54.0.967</dc:description>
  <cp:lastModifiedBy>GlBuh</cp:lastModifiedBy>
  <cp:lastPrinted>2024-06-09T16:34:03Z</cp:lastPrinted>
  <dcterms:created xsi:type="dcterms:W3CDTF">2022-06-06T12:04:27Z</dcterms:created>
  <dcterms:modified xsi:type="dcterms:W3CDTF">2024-09-14T17:44:05Z</dcterms:modified>
</cp:coreProperties>
</file>