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4860" windowWidth="15456" windowHeight="8760" activeTab="0"/>
  </bookViews>
  <sheets>
    <sheet name="на 2019-2020." sheetId="1" r:id="rId1"/>
  </sheets>
  <definedNames/>
  <calcPr fullCalcOnLoad="1"/>
</workbook>
</file>

<file path=xl/sharedStrings.xml><?xml version="1.0" encoding="utf-8"?>
<sst xmlns="http://schemas.openxmlformats.org/spreadsheetml/2006/main" count="694" uniqueCount="231">
  <si>
    <t>Прочая закупка товаров, работ и услуг для обеспечения государственных (муниципальных) нужд</t>
  </si>
  <si>
    <t>Мероприятия в области жилищного хозяйства</t>
  </si>
  <si>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</si>
  <si>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</si>
  <si>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</si>
  <si>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</si>
  <si>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</si>
  <si>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</si>
  <si>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</si>
  <si>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</si>
  <si>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</si>
  <si>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</si>
  <si>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</si>
  <si>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</si>
  <si>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</si>
  <si>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</si>
  <si>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</si>
  <si>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</si>
  <si>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</si>
  <si>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</si>
  <si>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</si>
  <si>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</si>
  <si>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0203</t>
  </si>
  <si>
    <t>0409</t>
  </si>
  <si>
    <t>Проведение мероприятий, осуществляемых органами местного самоуправления</t>
  </si>
  <si>
    <t>Наименование</t>
  </si>
  <si>
    <t>Вид расхода</t>
  </si>
  <si>
    <t>Целевая статья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</si>
  <si>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</si>
  <si>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</si>
  <si>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</si>
  <si>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</si>
  <si>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</si>
  <si>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</si>
  <si>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</si>
  <si>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</si>
  <si>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развитию и поддержке предпринимательства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</si>
  <si>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</si>
  <si>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</si>
  <si>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</si>
  <si>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</si>
  <si>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</si>
  <si>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Резервные фонды</t>
  </si>
  <si>
    <t>Уплата иных платежей</t>
  </si>
  <si>
    <t>Национальная экономика</t>
  </si>
  <si>
    <t>Код главного распорядителя</t>
  </si>
  <si>
    <t>Раздел, подраздел</t>
  </si>
  <si>
    <t>607</t>
  </si>
  <si>
    <t>0400</t>
  </si>
  <si>
    <t>Жилищно-коммунальное хозяйство</t>
  </si>
  <si>
    <t>0500</t>
  </si>
  <si>
    <t>Образование</t>
  </si>
  <si>
    <t>МКУК "Елизаветинский СКБК"</t>
  </si>
  <si>
    <t>Всего расходов по поселению</t>
  </si>
  <si>
    <t>0100</t>
  </si>
  <si>
    <t>Функционирование  местных администраций</t>
  </si>
  <si>
    <t>Расходы на выплаты муниципальным служащим органов местного самоуправления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</si>
  <si>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</si>
  <si>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 работникам государственных (муниципальных) органов</t>
  </si>
  <si>
    <t>61 7 00 11020</t>
  </si>
  <si>
    <t>61 7 00 11040</t>
  </si>
  <si>
    <t>61 8 00 11030</t>
  </si>
  <si>
    <t>Прочие не программные расходы</t>
  </si>
  <si>
    <t>Резервные фонды местных администраций</t>
  </si>
  <si>
    <t xml:space="preserve">62 9 00 15020 </t>
  </si>
  <si>
    <t>62 9  00 15050</t>
  </si>
  <si>
    <t>62 9  00 15060</t>
  </si>
  <si>
    <t>Мобилизационная  и вневойсковая подготовка</t>
  </si>
  <si>
    <t>Национальная оборона</t>
  </si>
  <si>
    <t>0200</t>
  </si>
  <si>
    <t>Прочие непрограмные расходы</t>
  </si>
  <si>
    <t>Защита населения и территории от чрезвычайных ситуаций природного и техногенного характера, гражданская оборона</t>
  </si>
  <si>
    <t>71.1.07 15510</t>
  </si>
  <si>
    <t>62 9 00 15280</t>
  </si>
  <si>
    <t xml:space="preserve"> Общегосударственные вопросы</t>
  </si>
  <si>
    <t>Взносы на обязательное социальное страхование  по оплате труда работников и иные выплаты работников казенных учреждений</t>
  </si>
  <si>
    <t>Доплаты к пенсиям муниципальных служащих в рамках непрограммных расходов ОМСУ</t>
  </si>
  <si>
    <t>Наименование Кода</t>
  </si>
  <si>
    <t>Закупка товаров, работ, услуг в сфере информационно-коммуникационных технологий</t>
  </si>
  <si>
    <t xml:space="preserve"> Премии и гранты</t>
  </si>
  <si>
    <t>0300</t>
  </si>
  <si>
    <t>71 1 07 15030</t>
  </si>
  <si>
    <t>Перечисление ежемесячных взносов в фонд капитального ремонта общедомового имущества в МКД на счет регионального оператора</t>
  </si>
  <si>
    <t>71 3 07 S4310</t>
  </si>
  <si>
    <t xml:space="preserve">71 3 07 S4310      </t>
  </si>
  <si>
    <t>Иные выплаты персоналу казенных учреждений, за исключением фонда отлаты труда</t>
  </si>
  <si>
    <t>71 4 07 12500</t>
  </si>
  <si>
    <t>71 4 07 12600</t>
  </si>
  <si>
    <t>Иные выплаты персоналу государственных (муниципальных), за исключением фонда отлаты труда</t>
  </si>
  <si>
    <t>Фонд оплаты труда казенных учреждений</t>
  </si>
  <si>
    <t>Мероприятия по безопасности дорожного движения</t>
  </si>
  <si>
    <t>71 3 07 15540</t>
  </si>
  <si>
    <t>71 5 07 15340</t>
  </si>
  <si>
    <t>62 9 00 16690</t>
  </si>
  <si>
    <t>Вывоз умерших по завявкам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</si>
  <si>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</si>
  <si>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</si>
  <si>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</si>
  <si>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71 4 07 15630</t>
  </si>
  <si>
    <t>71 3 07 15420</t>
  </si>
  <si>
    <t>71 3 07 15410</t>
  </si>
  <si>
    <t>71 3 07 15380</t>
  </si>
  <si>
    <t>71 3 07 15220</t>
  </si>
  <si>
    <t>71 3 07 16400</t>
  </si>
  <si>
    <t>71 3  07 15210</t>
  </si>
  <si>
    <t>71 3 07 15190</t>
  </si>
  <si>
    <t>71 2 07 15090</t>
  </si>
  <si>
    <t>71 3 07 15390</t>
  </si>
  <si>
    <t>71 1 07 15510</t>
  </si>
  <si>
    <t>0107</t>
  </si>
  <si>
    <t>Другие вопросы в области национальной безопасности</t>
  </si>
  <si>
    <t>0314</t>
  </si>
  <si>
    <t>71 2 07 15690</t>
  </si>
  <si>
    <t>Содержание муниципальногожилого фонда,в том числе  капитальный ремонт муниципального жилого фонда</t>
  </si>
  <si>
    <t>62 9 00 15200</t>
  </si>
  <si>
    <t>Содержание муниципального нежилого фонда,в том числе  капитальный ремонт муниципального нежилого фонда</t>
  </si>
  <si>
    <t>62 9 00 15500</t>
  </si>
  <si>
    <t xml:space="preserve"> Субсидии на возмещение недополученных
доходов и (или) возмещение фактически понесенных затрат в связи с производством (реализацией) товаров,выполнением работ, оказанием услуг</t>
  </si>
  <si>
    <t>71 5 07 18310</t>
  </si>
  <si>
    <t>Иные выплаты населению</t>
  </si>
  <si>
    <t>Обеспечение проведение выборов и референдумов</t>
  </si>
  <si>
    <t>71 9 07 18930</t>
  </si>
  <si>
    <t>Создание комфортных благоустроенных общественных территорий общего пользования</t>
  </si>
  <si>
    <t>Проведение местных выборов и референдумов</t>
  </si>
  <si>
    <t>61 8 00 15070</t>
  </si>
  <si>
    <t>61 8 00 0000</t>
  </si>
  <si>
    <t>Обеспечение деятельности органов местного самоуправления, в том числе оплата труда немуниципальных служащих</t>
  </si>
  <si>
    <t>Непрограммные расходы</t>
  </si>
  <si>
    <t xml:space="preserve">Подпрограмма "Стимулирование экономической активности на территории Елизаветинского сельского поселения" </t>
  </si>
  <si>
    <t xml:space="preserve">Подпрограмма "Обеспечение безопасности на территории Елизаветинского сельского поселения" </t>
  </si>
  <si>
    <t>71 2 07 00000</t>
  </si>
  <si>
    <t>Проведение мероприятий по гражданской обороне</t>
  </si>
  <si>
    <t>Подпрограмма "Обеспечение безопасности на территории Елизаветинского сельского поселения"</t>
  </si>
  <si>
    <t xml:space="preserve">Подпрограмма " Жилищно-коммунальное хозяйство, содержание автомобильных дорог и благоустройство территории Елизаветинского сельского поселения" </t>
  </si>
  <si>
    <t>71 3 07 00000</t>
  </si>
  <si>
    <t xml:space="preserve">Подпрограмма  " Жилищно-коммунальное хозяйство, содержание автомобильных дорог и благоустройство территории Елизаветинского сельского поселения" </t>
  </si>
  <si>
    <t>Подпрограмма  " 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</si>
  <si>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Подпрограмма  « Развитие физической культуры, спорта и молодежной политики на территории Елизаветинского сельского поселения» </t>
  </si>
  <si>
    <t>71 5 07 00000</t>
  </si>
  <si>
    <t>0700</t>
  </si>
  <si>
    <t xml:space="preserve">Молодежная политика </t>
  </si>
  <si>
    <t xml:space="preserve">Подпрограмма  « Развитие культуры , организация праздничных мероприятий на территории Елизаветинского сельского поселения» </t>
  </si>
  <si>
    <t>74 4 07 00000</t>
  </si>
  <si>
    <t xml:space="preserve">Подпрограмма    "Развитие культуры , организация праздничных мероприятий на территории Елизаветинского сельского поселения" </t>
  </si>
  <si>
    <t>71 4 07 00000</t>
  </si>
  <si>
    <t xml:space="preserve">Подпрограмма  « Развитие физической культуры, спорта и молодежной политики на территории Елизаветинского сельского поселения»  </t>
  </si>
  <si>
    <t>71 9 07 00000</t>
  </si>
  <si>
    <t>Подпрграмма  «Формирование комфортной  городской среды на территории  Елизаветинского  сельского поселения"</t>
  </si>
  <si>
    <t xml:space="preserve">62 9 00 00000 </t>
  </si>
  <si>
    <t xml:space="preserve">Передача полномочий по осуществление муниципального жилищного  контроля </t>
  </si>
  <si>
    <t>Иные межбюджетные трансферты</t>
  </si>
  <si>
    <t>Передача полномочий по некоторым жилищным вопросам</t>
  </si>
  <si>
    <t>62 9 00 13010</t>
  </si>
  <si>
    <t>62 9 00 13030</t>
  </si>
  <si>
    <t>Непрограммые расхроды</t>
  </si>
  <si>
    <t>62 9 00 00000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</si>
  <si>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</si>
  <si>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</si>
  <si>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>62 9 00 13040</t>
  </si>
  <si>
    <t>62 9 00 13070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</si>
  <si>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</si>
  <si>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полномочий по казначейскому исполнению бюджетов поселений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</si>
  <si>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</si>
  <si>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</si>
  <si>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0106</t>
  </si>
  <si>
    <t>62 9 00 13020</t>
  </si>
  <si>
    <t>62 9 00 13060</t>
  </si>
  <si>
    <t>62 9 00 13150</t>
  </si>
  <si>
    <t>61 7 00 00000</t>
  </si>
  <si>
    <t>71 1 07 00000</t>
  </si>
  <si>
    <t>Национальная безопасность и правоохранительная деятельность</t>
  </si>
  <si>
    <t xml:space="preserve">Капитальный ремонт и ремонт автомобильных дорог общего пользования местного значения </t>
  </si>
  <si>
    <t>71 3 07 15600</t>
  </si>
  <si>
    <t>62 9  00 11070</t>
  </si>
  <si>
    <t>Мероприятия по борьбе с борщевиком Сосновского на территории поселения</t>
  </si>
  <si>
    <t xml:space="preserve">Прочая закупка товаров, работ и услуг </t>
  </si>
  <si>
    <t>Прочая закупка товаров, работ и услуг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</si>
  <si>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</si>
  <si>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Прочая закупка товаров, работ и услуг для </t>
  </si>
  <si>
    <t xml:space="preserve">71 3 07 S0140 </t>
  </si>
  <si>
    <t xml:space="preserve">Прочая  закупка товаров, работ и услуг </t>
  </si>
  <si>
    <t xml:space="preserve">Прочая  закупка товаров, работ и услуг  </t>
  </si>
  <si>
    <t xml:space="preserve">Проведение мероприятий по энергосбережение и повышение энергетической эффективности </t>
  </si>
  <si>
    <t>71 6 07 16202</t>
  </si>
  <si>
    <t>71 4 07 S0360</t>
  </si>
  <si>
    <t>Стимулирующие выплаты работникам казенных учреждений</t>
  </si>
  <si>
    <t xml:space="preserve">Проведение мероприятий в области гражданского и патриатического воспитания </t>
  </si>
  <si>
    <t>Содержание муниципального нежилого фонда, в том числе капитальный ремонт муниципального нежилого фонда</t>
  </si>
  <si>
    <t>Специальные выплаты</t>
  </si>
  <si>
    <t>62 9 00 11070</t>
  </si>
  <si>
    <t>Выплаты материальной помощи, поощрения за особые заслуги юридическим и физическим лицам</t>
  </si>
  <si>
    <t>1004</t>
  </si>
  <si>
    <t>Охрана семьи и детства</t>
  </si>
  <si>
    <t>Бюджет на 2019 год (тыс.руб.)</t>
  </si>
  <si>
    <t>71 3 07 15610</t>
  </si>
  <si>
    <t>71 3 07 S4770</t>
  </si>
  <si>
    <t>71 3 07 S4660</t>
  </si>
  <si>
    <t>71 5 07 72020</t>
  </si>
  <si>
    <t>Уплата штрафов, пеней</t>
  </si>
  <si>
    <t>0705</t>
  </si>
  <si>
    <t>Профессиональная подготовка, переподготовка и повышение квалификации</t>
  </si>
  <si>
    <t xml:space="preserve">Социальная политика </t>
  </si>
  <si>
    <t>1000</t>
  </si>
  <si>
    <t>Социальные пособия  и копенсации персоналу в денежной форме</t>
  </si>
  <si>
    <t xml:space="preserve">Администрация Елизаветинского сельского поселения    </t>
  </si>
  <si>
    <t>Бюджетные инвестиции на приобретение объектов недвижимого имущества в государственную (муниципальную) собственность</t>
  </si>
  <si>
    <t>Укрепление материально-технической базы в области спорта</t>
  </si>
  <si>
    <t>61 8 00 71340</t>
  </si>
  <si>
    <t>71 4 07 R5190</t>
  </si>
  <si>
    <t>71 3 F3 67483</t>
  </si>
  <si>
    <t>71 3 F3 67484</t>
  </si>
  <si>
    <t>71 3 F3 6748S</t>
  </si>
  <si>
    <t>71 3 07 15620</t>
  </si>
  <si>
    <t>Капитальный ремонт и ремонти дворовых территорий</t>
  </si>
  <si>
    <t xml:space="preserve">Капитальный ремонт и ремонт автомобильных дорог общего пользования местного значения (областной закон от 28.12.2018г № 147-оз) </t>
  </si>
  <si>
    <t>Переселение граждан из аварийного жилого фонда</t>
  </si>
  <si>
    <t>% исполнения</t>
  </si>
  <si>
    <t>Исполнено за 2019 год (тыс. руб.)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</si>
  <si>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</si>
  <si>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</si>
  <si>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Поощрение муниципальных управленческих команд в рамках непрограммных расходов ОМСУ</t>
  </si>
  <si>
    <t>Расходы на обеспечение деятельности главы местной администрации в рамках непрограммных расходов ОМСУ</t>
  </si>
  <si>
    <t>Расходы на обеспечение деятельности муниципальных служащих органов местного самоуправления (ФОТ) в рамках непрограммных расходов ОМС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</si>
  <si>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</si>
  <si>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Профилактика терроризма и экстремизма</t>
  </si>
  <si>
    <t>61 7 00 55502</t>
  </si>
  <si>
    <t xml:space="preserve">Ведомственная  структура  расходов бюджета   Елизаветинского сельского поселения  за 2019 год </t>
  </si>
  <si>
    <t>Диспансеризация муниципальных и немуниципальных служащих и добровольное медицинское страхование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</si>
  <si>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</t>
  </si>
  <si>
    <t>Подпрграмма  "Энергосбережение и повышение энергетической эффективности муниципальных объектов на территории  Елизаветинского  сельского поселения"</t>
  </si>
  <si>
    <r>
      <rPr>
        <b/>
        <sz val="10"/>
        <rFont val="Times New Roman"/>
        <family val="1"/>
      </rPr>
      <t>Приложение 6</t>
    </r>
    <r>
      <rPr>
        <sz val="10"/>
        <rFont val="Times New Roman"/>
        <family val="1"/>
      </rPr>
      <t xml:space="preserve">
к решению Совета депутатов                                                                                                Елизаветинского сельского поселения                                                                                                               от .2020 г. №   
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</si>
</sst>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  <numFmt numFmtId="191" formatCode="0.0000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left" vertical="top" wrapText="1"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2" fontId="9" fillId="0" borderId="12" xfId="43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0" fillId="0" borderId="13" xfId="0" applyNumberFormat="1" applyFont="1" applyFill="1" applyBorder="1" applyAlignment="1">
      <alignment horizontal="center" vertical="center"/>
    </xf>
    <xf numFmtId="189" fontId="9" fillId="0" borderId="12" xfId="43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189" fontId="10" fillId="0" borderId="12" xfId="43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right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top"/>
    </xf>
    <xf numFmtId="0" fontId="7" fillId="33" borderId="17" xfId="0" applyFont="1" applyFill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183" fontId="4" fillId="0" borderId="18" xfId="0" applyNumberFormat="1" applyFont="1" applyBorder="1" applyAlignment="1">
      <alignment horizontal="center" vertical="center" wrapText="1"/>
    </xf>
    <xf numFmtId="183" fontId="4" fillId="0" borderId="12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207"/>
  <sheetViews>
    <sheetView tabSelected="1" zoomScale="118" zoomScaleNormal="118" zoomScalePageLayoutView="0" workbookViewId="0" topLeftCell="A124">
      <selection activeCell="I180" sqref="I180"/>
    </sheetView>
  </sheetViews>
  <sheetFormatPr defaultColWidth="9.140625" defaultRowHeight="12.75"/>
  <cols>
    <col min="1" max="1" width="0.13671875" style="0" customWidth="1"/>
    <col min="2" max="2" width="9.140625" style="0" hidden="1" customWidth="1"/>
    <col min="3" max="3" width="36.57421875" style="0" customWidth="1"/>
    <col min="4" max="4" width="16.421875" style="0" customWidth="1"/>
    <col min="5" max="5" width="12.421875" style="0" customWidth="1"/>
    <col min="6" max="6" width="16.7109375" style="0" customWidth="1"/>
    <col min="7" max="9" width="12.421875" style="0" customWidth="1"/>
    <col min="10" max="10" width="13.28125" style="0" customWidth="1"/>
    <col min="11" max="11" width="11.28125" style="0" customWidth="1"/>
  </cols>
  <sheetData>
    <row r="1" spans="3:10" ht="12.75">
      <c r="C1" s="4"/>
      <c r="D1" s="4"/>
      <c r="E1" s="4"/>
      <c r="F1" s="4"/>
      <c r="G1" s="4"/>
      <c r="H1" s="4"/>
      <c r="I1" s="4"/>
      <c r="J1" s="4"/>
    </row>
    <row r="2" spans="3:10" ht="12.75">
      <c r="C2" s="4"/>
      <c r="D2" s="4"/>
      <c r="E2" s="4"/>
      <c r="F2" s="4"/>
      <c r="G2" s="4"/>
      <c r="H2" s="4"/>
      <c r="I2" s="4"/>
      <c r="J2" s="4"/>
    </row>
    <row r="3" spans="3:10" ht="15">
      <c r="C3" s="3"/>
      <c r="D3" s="3"/>
      <c r="E3" s="3"/>
      <c r="F3" s="79" t="s">
        <v>230</v>
      </c>
      <c r="G3" s="79"/>
      <c r="H3" s="79"/>
      <c r="I3" s="79"/>
      <c r="J3" s="79"/>
    </row>
    <row r="4" spans="3:10" ht="15">
      <c r="C4" s="3"/>
      <c r="D4" s="3"/>
      <c r="E4" s="3"/>
      <c r="F4" s="79"/>
      <c r="G4" s="79"/>
      <c r="H4" s="79"/>
      <c r="I4" s="79"/>
      <c r="J4" s="79"/>
    </row>
    <row r="5" spans="3:10" ht="15">
      <c r="C5" s="3"/>
      <c r="D5" s="3"/>
      <c r="E5" s="3"/>
      <c r="F5" s="79"/>
      <c r="G5" s="79"/>
      <c r="H5" s="79"/>
      <c r="I5" s="79"/>
      <c r="J5" s="79"/>
    </row>
    <row r="6" spans="3:10" ht="3" customHeight="1">
      <c r="C6" s="3"/>
      <c r="D6" s="3"/>
      <c r="E6" s="3"/>
      <c r="F6" s="79"/>
      <c r="G6" s="79"/>
      <c r="H6" s="79"/>
      <c r="I6" s="79"/>
      <c r="J6" s="79"/>
    </row>
    <row r="7" spans="3:10" ht="4.5" customHeight="1">
      <c r="C7" s="3"/>
      <c r="D7" s="3"/>
      <c r="E7" s="3"/>
      <c r="F7" s="79"/>
      <c r="G7" s="79"/>
      <c r="H7" s="79"/>
      <c r="I7" s="79"/>
      <c r="J7" s="79"/>
    </row>
    <row r="8" spans="3:10" ht="8.25" customHeight="1">
      <c r="C8" s="3"/>
      <c r="D8" s="3"/>
      <c r="E8" s="3"/>
      <c r="F8" s="79"/>
      <c r="G8" s="79"/>
      <c r="H8" s="79"/>
      <c r="I8" s="79"/>
      <c r="J8" s="79"/>
    </row>
    <row r="9" spans="3:10" ht="3.75" customHeight="1" hidden="1">
      <c r="C9" s="80"/>
      <c r="D9" s="80"/>
      <c r="E9" s="80"/>
      <c r="F9" s="81"/>
      <c r="G9" s="81"/>
      <c r="H9" s="81"/>
      <c r="I9" s="81"/>
      <c r="J9" s="81"/>
    </row>
    <row r="10" spans="3:10" ht="43.5" customHeight="1">
      <c r="C10" s="82" t="s">
        <v>226</v>
      </c>
      <c r="D10" s="82"/>
      <c r="E10" s="82"/>
      <c r="F10" s="82"/>
      <c r="G10" s="82"/>
      <c r="H10" s="82"/>
      <c r="I10" s="82"/>
      <c r="J10" s="82"/>
    </row>
    <row r="11" spans="3:10" ht="20.25" customHeight="1">
      <c r="C11" s="83" t="s">
        <v>25</v>
      </c>
      <c r="D11" s="85" t="s">
        <v>77</v>
      </c>
      <c r="E11" s="86"/>
      <c r="F11" s="86"/>
      <c r="G11" s="87"/>
      <c r="H11" s="88" t="s">
        <v>193</v>
      </c>
      <c r="I11" s="90" t="s">
        <v>217</v>
      </c>
      <c r="J11" s="88" t="s">
        <v>216</v>
      </c>
    </row>
    <row r="12" spans="3:10" ht="32.25" customHeight="1">
      <c r="C12" s="84"/>
      <c r="D12" s="1" t="s">
        <v>45</v>
      </c>
      <c r="E12" s="1" t="s">
        <v>46</v>
      </c>
      <c r="F12" s="2" t="s">
        <v>27</v>
      </c>
      <c r="G12" s="2" t="s">
        <v>26</v>
      </c>
      <c r="H12" s="89"/>
      <c r="I12" s="91"/>
      <c r="J12" s="89"/>
    </row>
    <row r="13" spans="3:11" ht="29.25" customHeight="1">
      <c r="C13" s="76" t="s">
        <v>204</v>
      </c>
      <c r="D13" s="77"/>
      <c r="E13" s="77"/>
      <c r="F13" s="77"/>
      <c r="G13" s="78"/>
      <c r="H13" s="69">
        <f>H14+H66+H72+H81+H102+H154+H162+H166+H173</f>
        <v>80972.86</v>
      </c>
      <c r="I13" s="75">
        <f>I14+I66+I72+I81+I102+I154+I162+I166+I174</f>
        <v>67094.87</v>
      </c>
      <c r="J13" s="72">
        <f>I13/H13*100</f>
        <v>82.86093636806208</v>
      </c>
      <c r="K13" s="70"/>
    </row>
    <row r="14" spans="3:10" ht="25.5" customHeight="1">
      <c r="C14" s="15" t="s">
        <v>74</v>
      </c>
      <c r="D14" s="32" t="s">
        <v>47</v>
      </c>
      <c r="E14" s="33" t="s">
        <v>54</v>
      </c>
      <c r="F14" s="34"/>
      <c r="G14" s="34"/>
      <c r="H14" s="41">
        <f>H15+H37+H44+H48+H51</f>
        <v>15033.810000000001</v>
      </c>
      <c r="I14" s="41">
        <f>I15+I37+I44+I51</f>
        <v>14809.11</v>
      </c>
      <c r="J14" s="72">
        <f aca="true" t="shared" si="0" ref="J14:J77">I14/H14*100</f>
        <v>98.50536889850277</v>
      </c>
    </row>
    <row r="15" spans="3:10" ht="21.75" customHeight="1">
      <c r="C15" s="16" t="s">
        <v>55</v>
      </c>
      <c r="D15" s="35">
        <v>607</v>
      </c>
      <c r="E15" s="36" t="s">
        <v>8</v>
      </c>
      <c r="F15" s="37"/>
      <c r="G15" s="37"/>
      <c r="H15" s="41">
        <f>H16+H26</f>
        <v>11480.330000000002</v>
      </c>
      <c r="I15" s="68">
        <f>I16+I26</f>
        <v>11330.69</v>
      </c>
      <c r="J15" s="72">
        <f t="shared" si="0"/>
        <v>98.69655314786246</v>
      </c>
    </row>
    <row r="16" spans="3:10" ht="37.5" customHeight="1">
      <c r="C16" s="16" t="s">
        <v>56</v>
      </c>
      <c r="D16" s="33" t="s">
        <v>47</v>
      </c>
      <c r="E16" s="33" t="s">
        <v>8</v>
      </c>
      <c r="F16" s="38" t="s">
        <v>168</v>
      </c>
      <c r="G16" s="39"/>
      <c r="H16" s="41">
        <f>H17+H20+H23</f>
        <v>7574.000000000001</v>
      </c>
      <c r="I16" s="41">
        <f>I17+I20+I23</f>
        <v>7560.420000000001</v>
      </c>
      <c r="J16" s="72">
        <f t="shared" si="0"/>
        <v>99.82070240295748</v>
      </c>
    </row>
    <row r="17" spans="3:10" ht="51" customHeight="1">
      <c r="C17" s="17" t="s">
        <v>222</v>
      </c>
      <c r="D17" s="33" t="s">
        <v>47</v>
      </c>
      <c r="E17" s="33" t="s">
        <v>8</v>
      </c>
      <c r="F17" s="40" t="s">
        <v>59</v>
      </c>
      <c r="G17" s="39"/>
      <c r="H17" s="41">
        <f>H18+H19</f>
        <v>6283.93</v>
      </c>
      <c r="I17" s="41">
        <v>6270.35</v>
      </c>
      <c r="J17" s="72">
        <f t="shared" si="0"/>
        <v>99.78389320059262</v>
      </c>
    </row>
    <row r="18" spans="3:10" ht="54" customHeight="1">
      <c r="C18" s="17" t="s">
        <v>218</v>
      </c>
      <c r="D18" s="42" t="s">
        <v>47</v>
      </c>
      <c r="E18" s="42" t="s">
        <v>8</v>
      </c>
      <c r="F18" s="43" t="s">
        <v>59</v>
      </c>
      <c r="G18" s="34">
        <v>121</v>
      </c>
      <c r="H18" s="44">
        <v>4831.99</v>
      </c>
      <c r="I18" s="44">
        <v>4831.99</v>
      </c>
      <c r="J18" s="74">
        <f t="shared" si="0"/>
        <v>100</v>
      </c>
    </row>
    <row r="19" spans="3:10" ht="50.25" customHeight="1">
      <c r="C19" s="17" t="s">
        <v>58</v>
      </c>
      <c r="D19" s="42" t="s">
        <v>47</v>
      </c>
      <c r="E19" s="42" t="s">
        <v>8</v>
      </c>
      <c r="F19" s="43" t="s">
        <v>59</v>
      </c>
      <c r="G19" s="34">
        <v>129</v>
      </c>
      <c r="H19" s="44">
        <v>1451.94</v>
      </c>
      <c r="I19" s="44">
        <v>1438.36</v>
      </c>
      <c r="J19" s="74">
        <f t="shared" si="0"/>
        <v>99.06469964323593</v>
      </c>
    </row>
    <row r="20" spans="3:10" ht="39">
      <c r="C20" s="17" t="s">
        <v>221</v>
      </c>
      <c r="D20" s="45">
        <v>607</v>
      </c>
      <c r="E20" s="33" t="s">
        <v>8</v>
      </c>
      <c r="F20" s="40" t="s">
        <v>60</v>
      </c>
      <c r="G20" s="39"/>
      <c r="H20" s="41">
        <f>H21+H22</f>
        <v>1158.47</v>
      </c>
      <c r="I20" s="41">
        <f>I21+I22</f>
        <v>1158.47</v>
      </c>
      <c r="J20" s="72">
        <f t="shared" si="0"/>
        <v>100</v>
      </c>
    </row>
    <row r="21" spans="3:10" ht="26.25">
      <c r="C21" s="17" t="s">
        <v>57</v>
      </c>
      <c r="D21" s="42" t="s">
        <v>47</v>
      </c>
      <c r="E21" s="42" t="s">
        <v>8</v>
      </c>
      <c r="F21" s="43" t="s">
        <v>60</v>
      </c>
      <c r="G21" s="34">
        <v>121</v>
      </c>
      <c r="H21" s="44">
        <v>890.25</v>
      </c>
      <c r="I21" s="44">
        <v>890.25</v>
      </c>
      <c r="J21" s="74">
        <f t="shared" si="0"/>
        <v>100</v>
      </c>
    </row>
    <row r="22" spans="3:10" ht="48" customHeight="1">
      <c r="C22" s="17" t="s">
        <v>58</v>
      </c>
      <c r="D22" s="42" t="s">
        <v>47</v>
      </c>
      <c r="E22" s="42" t="s">
        <v>8</v>
      </c>
      <c r="F22" s="43" t="s">
        <v>60</v>
      </c>
      <c r="G22" s="34">
        <v>129</v>
      </c>
      <c r="H22" s="44">
        <v>268.22</v>
      </c>
      <c r="I22" s="44">
        <v>268.22</v>
      </c>
      <c r="J22" s="74">
        <f t="shared" si="0"/>
        <v>100</v>
      </c>
    </row>
    <row r="23" spans="3:10" ht="39.75" customHeight="1">
      <c r="C23" s="17" t="s">
        <v>220</v>
      </c>
      <c r="D23" s="33" t="s">
        <v>47</v>
      </c>
      <c r="E23" s="33" t="s">
        <v>8</v>
      </c>
      <c r="F23" s="40" t="s">
        <v>225</v>
      </c>
      <c r="G23" s="39"/>
      <c r="H23" s="41">
        <f>H24+H25</f>
        <v>131.6</v>
      </c>
      <c r="I23" s="41">
        <v>131.6</v>
      </c>
      <c r="J23" s="72">
        <f t="shared" si="0"/>
        <v>100</v>
      </c>
    </row>
    <row r="24" spans="3:10" ht="36" customHeight="1">
      <c r="C24" s="17" t="s">
        <v>218</v>
      </c>
      <c r="D24" s="42" t="s">
        <v>47</v>
      </c>
      <c r="E24" s="42" t="s">
        <v>8</v>
      </c>
      <c r="F24" s="43" t="s">
        <v>225</v>
      </c>
      <c r="G24" s="34">
        <v>121</v>
      </c>
      <c r="H24" s="44">
        <v>101.08</v>
      </c>
      <c r="I24" s="44">
        <v>101.08</v>
      </c>
      <c r="J24" s="74">
        <f t="shared" si="0"/>
        <v>100</v>
      </c>
    </row>
    <row r="25" spans="3:10" ht="48" customHeight="1">
      <c r="C25" s="17" t="s">
        <v>219</v>
      </c>
      <c r="D25" s="42" t="s">
        <v>47</v>
      </c>
      <c r="E25" s="42" t="s">
        <v>8</v>
      </c>
      <c r="F25" s="43" t="s">
        <v>225</v>
      </c>
      <c r="G25" s="34">
        <v>129</v>
      </c>
      <c r="H25" s="44">
        <v>30.52</v>
      </c>
      <c r="I25" s="44">
        <v>30.52</v>
      </c>
      <c r="J25" s="74">
        <f t="shared" si="0"/>
        <v>100</v>
      </c>
    </row>
    <row r="26" spans="3:10" ht="54" customHeight="1">
      <c r="C26" s="16" t="s">
        <v>126</v>
      </c>
      <c r="D26" s="33" t="s">
        <v>47</v>
      </c>
      <c r="E26" s="33" t="s">
        <v>8</v>
      </c>
      <c r="F26" s="39" t="s">
        <v>125</v>
      </c>
      <c r="G26" s="39"/>
      <c r="H26" s="41">
        <f>H27+H28+H29+H30+H31+H32+H34+H36</f>
        <v>3906.3300000000004</v>
      </c>
      <c r="I26" s="41">
        <f>I27+I29+I30+I31+I32+I34+I36</f>
        <v>3770.2699999999995</v>
      </c>
      <c r="J26" s="72">
        <f t="shared" si="0"/>
        <v>96.51693533316435</v>
      </c>
    </row>
    <row r="27" spans="3:10" ht="36" customHeight="1">
      <c r="C27" s="64" t="s">
        <v>218</v>
      </c>
      <c r="D27" s="46">
        <v>607</v>
      </c>
      <c r="E27" s="42" t="s">
        <v>8</v>
      </c>
      <c r="F27" s="34" t="s">
        <v>61</v>
      </c>
      <c r="G27" s="34">
        <v>121</v>
      </c>
      <c r="H27" s="44">
        <v>1040.92</v>
      </c>
      <c r="I27" s="44">
        <v>1040.92</v>
      </c>
      <c r="J27" s="74">
        <f t="shared" si="0"/>
        <v>100</v>
      </c>
    </row>
    <row r="28" spans="3:10" ht="36.75" customHeight="1">
      <c r="C28" s="17" t="s">
        <v>58</v>
      </c>
      <c r="D28" s="46">
        <v>607</v>
      </c>
      <c r="E28" s="42" t="s">
        <v>8</v>
      </c>
      <c r="F28" s="34" t="s">
        <v>61</v>
      </c>
      <c r="G28" s="34">
        <v>122</v>
      </c>
      <c r="H28" s="44">
        <v>0.4</v>
      </c>
      <c r="I28" s="44"/>
      <c r="J28" s="74">
        <f t="shared" si="0"/>
        <v>0</v>
      </c>
    </row>
    <row r="29" spans="3:10" ht="39" customHeight="1">
      <c r="C29" s="17" t="s">
        <v>88</v>
      </c>
      <c r="D29" s="46">
        <v>607</v>
      </c>
      <c r="E29" s="42" t="s">
        <v>8</v>
      </c>
      <c r="F29" s="34" t="s">
        <v>61</v>
      </c>
      <c r="G29" s="34">
        <v>129</v>
      </c>
      <c r="H29" s="44">
        <v>307.18</v>
      </c>
      <c r="I29" s="44">
        <v>305.62</v>
      </c>
      <c r="J29" s="74">
        <f t="shared" si="0"/>
        <v>99.49215443713784</v>
      </c>
    </row>
    <row r="30" spans="3:11" ht="34.5" customHeight="1">
      <c r="C30" s="17" t="s">
        <v>78</v>
      </c>
      <c r="D30" s="47">
        <v>607</v>
      </c>
      <c r="E30" s="42" t="s">
        <v>8</v>
      </c>
      <c r="F30" s="34" t="s">
        <v>61</v>
      </c>
      <c r="G30" s="34">
        <v>242</v>
      </c>
      <c r="H30" s="44">
        <v>656.93</v>
      </c>
      <c r="I30" s="44">
        <v>641.29</v>
      </c>
      <c r="J30" s="74">
        <f t="shared" si="0"/>
        <v>97.61922883716683</v>
      </c>
      <c r="K30" s="5"/>
    </row>
    <row r="31" spans="3:10" ht="34.5" customHeight="1">
      <c r="C31" s="17" t="s">
        <v>176</v>
      </c>
      <c r="D31" s="47">
        <v>607</v>
      </c>
      <c r="E31" s="42" t="s">
        <v>8</v>
      </c>
      <c r="F31" s="34" t="s">
        <v>61</v>
      </c>
      <c r="G31" s="34">
        <v>244</v>
      </c>
      <c r="H31" s="44">
        <v>1580.71</v>
      </c>
      <c r="I31" s="44">
        <v>1465</v>
      </c>
      <c r="J31" s="74">
        <f t="shared" si="0"/>
        <v>92.67987170322198</v>
      </c>
    </row>
    <row r="32" spans="3:10" ht="26.25" customHeight="1">
      <c r="C32" s="18" t="s">
        <v>198</v>
      </c>
      <c r="D32" s="48">
        <v>607</v>
      </c>
      <c r="E32" s="49" t="s">
        <v>8</v>
      </c>
      <c r="F32" s="50" t="s">
        <v>61</v>
      </c>
      <c r="G32" s="50">
        <v>853</v>
      </c>
      <c r="H32" s="44">
        <v>132.37</v>
      </c>
      <c r="I32" s="73">
        <v>131.72</v>
      </c>
      <c r="J32" s="74">
        <f t="shared" si="0"/>
        <v>99.50895217949686</v>
      </c>
    </row>
    <row r="33" spans="3:10" ht="39.75" customHeight="1">
      <c r="C33" s="17" t="s">
        <v>227</v>
      </c>
      <c r="D33" s="47">
        <v>607</v>
      </c>
      <c r="E33" s="42" t="s">
        <v>8</v>
      </c>
      <c r="F33" s="34" t="s">
        <v>124</v>
      </c>
      <c r="G33" s="34"/>
      <c r="H33" s="44">
        <v>184.3</v>
      </c>
      <c r="I33" s="44">
        <v>182.2</v>
      </c>
      <c r="J33" s="74">
        <f t="shared" si="0"/>
        <v>98.86055344546934</v>
      </c>
    </row>
    <row r="34" spans="3:10" ht="27" customHeight="1">
      <c r="C34" s="17" t="s">
        <v>175</v>
      </c>
      <c r="D34" s="47">
        <v>607</v>
      </c>
      <c r="E34" s="42" t="s">
        <v>8</v>
      </c>
      <c r="F34" s="34" t="s">
        <v>124</v>
      </c>
      <c r="G34" s="34">
        <v>244</v>
      </c>
      <c r="H34" s="44">
        <v>184.3</v>
      </c>
      <c r="I34" s="44">
        <v>182.2</v>
      </c>
      <c r="J34" s="74">
        <f t="shared" si="0"/>
        <v>98.86055344546934</v>
      </c>
    </row>
    <row r="35" spans="3:10" ht="46.5" customHeight="1">
      <c r="C35" s="17" t="s">
        <v>228</v>
      </c>
      <c r="D35" s="47">
        <v>607</v>
      </c>
      <c r="E35" s="42" t="s">
        <v>8</v>
      </c>
      <c r="F35" s="34" t="s">
        <v>207</v>
      </c>
      <c r="G35" s="34"/>
      <c r="H35" s="44">
        <v>3.52</v>
      </c>
      <c r="I35" s="44">
        <v>3.52</v>
      </c>
      <c r="J35" s="74">
        <f t="shared" si="0"/>
        <v>100</v>
      </c>
    </row>
    <row r="36" spans="3:10" ht="24.75" customHeight="1">
      <c r="C36" s="17" t="s">
        <v>175</v>
      </c>
      <c r="D36" s="47">
        <v>607</v>
      </c>
      <c r="E36" s="42" t="s">
        <v>8</v>
      </c>
      <c r="F36" s="34" t="s">
        <v>207</v>
      </c>
      <c r="G36" s="34">
        <v>244</v>
      </c>
      <c r="H36" s="44">
        <v>3.52</v>
      </c>
      <c r="I36" s="44">
        <v>3.52</v>
      </c>
      <c r="J36" s="74">
        <f t="shared" si="0"/>
        <v>100</v>
      </c>
    </row>
    <row r="37" spans="3:10" ht="52.5">
      <c r="C37" s="6" t="s">
        <v>160</v>
      </c>
      <c r="D37" s="45">
        <v>607</v>
      </c>
      <c r="E37" s="33" t="s">
        <v>164</v>
      </c>
      <c r="F37" s="39" t="s">
        <v>155</v>
      </c>
      <c r="G37" s="39"/>
      <c r="H37" s="41">
        <v>161.15</v>
      </c>
      <c r="I37" s="41">
        <v>161.15</v>
      </c>
      <c r="J37" s="72">
        <f t="shared" si="0"/>
        <v>100</v>
      </c>
    </row>
    <row r="38" spans="3:10" ht="34.5" customHeight="1">
      <c r="C38" s="7" t="s">
        <v>161</v>
      </c>
      <c r="D38" s="46">
        <v>607</v>
      </c>
      <c r="E38" s="42" t="s">
        <v>164</v>
      </c>
      <c r="F38" s="34" t="s">
        <v>165</v>
      </c>
      <c r="G38" s="34"/>
      <c r="H38" s="44">
        <v>59.5</v>
      </c>
      <c r="I38" s="44">
        <v>59.5</v>
      </c>
      <c r="J38" s="74">
        <f t="shared" si="0"/>
        <v>100</v>
      </c>
    </row>
    <row r="39" spans="3:10" ht="15.75" customHeight="1">
      <c r="C39" s="7" t="s">
        <v>150</v>
      </c>
      <c r="D39" s="46">
        <v>607</v>
      </c>
      <c r="E39" s="42" t="s">
        <v>164</v>
      </c>
      <c r="F39" s="34" t="s">
        <v>165</v>
      </c>
      <c r="G39" s="34">
        <v>540</v>
      </c>
      <c r="H39" s="41">
        <v>59.5</v>
      </c>
      <c r="I39" s="41">
        <v>59.5</v>
      </c>
      <c r="J39" s="72">
        <f t="shared" si="0"/>
        <v>100</v>
      </c>
    </row>
    <row r="40" spans="3:10" ht="34.5" customHeight="1">
      <c r="C40" s="7" t="s">
        <v>162</v>
      </c>
      <c r="D40" s="46">
        <v>607</v>
      </c>
      <c r="E40" s="42" t="s">
        <v>164</v>
      </c>
      <c r="F40" s="34" t="s">
        <v>166</v>
      </c>
      <c r="G40" s="34"/>
      <c r="H40" s="44">
        <v>29.45</v>
      </c>
      <c r="I40" s="44">
        <v>29.45</v>
      </c>
      <c r="J40" s="74">
        <f t="shared" si="0"/>
        <v>100</v>
      </c>
    </row>
    <row r="41" spans="3:10" ht="21" customHeight="1">
      <c r="C41" s="7" t="s">
        <v>150</v>
      </c>
      <c r="D41" s="46">
        <v>607</v>
      </c>
      <c r="E41" s="42" t="s">
        <v>164</v>
      </c>
      <c r="F41" s="34" t="s">
        <v>166</v>
      </c>
      <c r="G41" s="34">
        <v>540</v>
      </c>
      <c r="H41" s="41">
        <v>29.45</v>
      </c>
      <c r="I41" s="41">
        <v>29.45</v>
      </c>
      <c r="J41" s="72">
        <f t="shared" si="0"/>
        <v>100</v>
      </c>
    </row>
    <row r="42" spans="3:10" ht="34.5" customHeight="1">
      <c r="C42" s="8" t="s">
        <v>163</v>
      </c>
      <c r="D42" s="46">
        <v>607</v>
      </c>
      <c r="E42" s="42" t="s">
        <v>164</v>
      </c>
      <c r="F42" s="34" t="s">
        <v>167</v>
      </c>
      <c r="G42" s="34"/>
      <c r="H42" s="44">
        <v>72.2</v>
      </c>
      <c r="I42" s="44">
        <v>72.2</v>
      </c>
      <c r="J42" s="74">
        <f t="shared" si="0"/>
        <v>100</v>
      </c>
    </row>
    <row r="43" spans="3:10" ht="20.25" customHeight="1">
      <c r="C43" s="9" t="s">
        <v>150</v>
      </c>
      <c r="D43" s="46">
        <v>607</v>
      </c>
      <c r="E43" s="42" t="s">
        <v>164</v>
      </c>
      <c r="F43" s="34" t="s">
        <v>167</v>
      </c>
      <c r="G43" s="34">
        <v>540</v>
      </c>
      <c r="H43" s="41">
        <v>72.2</v>
      </c>
      <c r="I43" s="41">
        <v>72.2</v>
      </c>
      <c r="J43" s="72">
        <f t="shared" si="0"/>
        <v>100</v>
      </c>
    </row>
    <row r="44" spans="3:10" ht="27.75" customHeight="1">
      <c r="C44" s="19" t="s">
        <v>120</v>
      </c>
      <c r="D44" s="45">
        <v>607</v>
      </c>
      <c r="E44" s="33" t="s">
        <v>109</v>
      </c>
      <c r="F44" s="39"/>
      <c r="G44" s="39"/>
      <c r="H44" s="68">
        <v>446.87</v>
      </c>
      <c r="I44" s="68">
        <v>446.87</v>
      </c>
      <c r="J44" s="72">
        <f t="shared" si="0"/>
        <v>100</v>
      </c>
    </row>
    <row r="45" spans="3:10" ht="30.75" customHeight="1">
      <c r="C45" s="9" t="s">
        <v>123</v>
      </c>
      <c r="D45" s="46">
        <v>607</v>
      </c>
      <c r="E45" s="42" t="s">
        <v>109</v>
      </c>
      <c r="F45" s="34" t="s">
        <v>173</v>
      </c>
      <c r="G45" s="34"/>
      <c r="H45" s="44">
        <f>H46+H47</f>
        <v>446.87</v>
      </c>
      <c r="I45" s="44">
        <f>I46+I47</f>
        <v>446.87</v>
      </c>
      <c r="J45" s="74">
        <f t="shared" si="0"/>
        <v>100</v>
      </c>
    </row>
    <row r="46" spans="3:10" ht="23.25" customHeight="1">
      <c r="C46" s="9" t="s">
        <v>175</v>
      </c>
      <c r="D46" s="46">
        <v>607</v>
      </c>
      <c r="E46" s="42" t="s">
        <v>109</v>
      </c>
      <c r="F46" s="34" t="s">
        <v>173</v>
      </c>
      <c r="G46" s="34">
        <v>244</v>
      </c>
      <c r="H46" s="44">
        <v>50</v>
      </c>
      <c r="I46" s="44">
        <v>50</v>
      </c>
      <c r="J46" s="74">
        <f t="shared" si="0"/>
        <v>100</v>
      </c>
    </row>
    <row r="47" spans="3:10" ht="21.75" customHeight="1">
      <c r="C47" s="9" t="s">
        <v>188</v>
      </c>
      <c r="D47" s="46">
        <v>607</v>
      </c>
      <c r="E47" s="42" t="s">
        <v>109</v>
      </c>
      <c r="F47" s="34" t="s">
        <v>189</v>
      </c>
      <c r="G47" s="34">
        <v>880</v>
      </c>
      <c r="H47" s="44">
        <v>396.87</v>
      </c>
      <c r="I47" s="44">
        <v>396.87</v>
      </c>
      <c r="J47" s="74">
        <f t="shared" si="0"/>
        <v>100</v>
      </c>
    </row>
    <row r="48" spans="3:10" ht="24.75" customHeight="1">
      <c r="C48" s="19" t="s">
        <v>42</v>
      </c>
      <c r="D48" s="51">
        <v>607</v>
      </c>
      <c r="E48" s="36" t="s">
        <v>21</v>
      </c>
      <c r="F48" s="37"/>
      <c r="G48" s="37"/>
      <c r="H48" s="41">
        <v>50</v>
      </c>
      <c r="I48" s="41"/>
      <c r="J48" s="72">
        <f t="shared" si="0"/>
        <v>0</v>
      </c>
    </row>
    <row r="49" spans="3:10" ht="12.75">
      <c r="C49" s="17" t="s">
        <v>62</v>
      </c>
      <c r="D49" s="46">
        <v>607</v>
      </c>
      <c r="E49" s="42" t="s">
        <v>21</v>
      </c>
      <c r="F49" s="34" t="s">
        <v>155</v>
      </c>
      <c r="G49" s="34"/>
      <c r="H49" s="44">
        <v>50</v>
      </c>
      <c r="I49" s="44"/>
      <c r="J49" s="74">
        <f t="shared" si="0"/>
        <v>0</v>
      </c>
    </row>
    <row r="50" spans="3:10" ht="16.5" customHeight="1">
      <c r="C50" s="17" t="s">
        <v>63</v>
      </c>
      <c r="D50" s="46">
        <v>607</v>
      </c>
      <c r="E50" s="42" t="s">
        <v>21</v>
      </c>
      <c r="F50" s="34" t="s">
        <v>64</v>
      </c>
      <c r="G50" s="34">
        <v>870</v>
      </c>
      <c r="H50" s="44">
        <v>50</v>
      </c>
      <c r="I50" s="44"/>
      <c r="J50" s="74">
        <f t="shared" si="0"/>
        <v>0</v>
      </c>
    </row>
    <row r="51" spans="3:10" ht="30.75" customHeight="1">
      <c r="C51" s="16" t="s">
        <v>3</v>
      </c>
      <c r="D51" s="45">
        <v>607</v>
      </c>
      <c r="E51" s="33" t="s">
        <v>4</v>
      </c>
      <c r="F51" s="39"/>
      <c r="G51" s="34"/>
      <c r="H51" s="41">
        <f>H52+H63</f>
        <v>2895.46</v>
      </c>
      <c r="I51" s="41">
        <f>I52+I62</f>
        <v>2870.4</v>
      </c>
      <c r="J51" s="72">
        <f t="shared" si="0"/>
        <v>99.13450712494733</v>
      </c>
    </row>
    <row r="52" spans="3:10" ht="30.75" customHeight="1">
      <c r="C52" s="16" t="s">
        <v>127</v>
      </c>
      <c r="D52" s="45">
        <v>607</v>
      </c>
      <c r="E52" s="33" t="s">
        <v>4</v>
      </c>
      <c r="F52" s="39" t="s">
        <v>155</v>
      </c>
      <c r="G52" s="34"/>
      <c r="H52" s="41">
        <f>H54+H55+H59+H61</f>
        <v>2730.46</v>
      </c>
      <c r="I52" s="41">
        <f>I54+I55+I59+I61</f>
        <v>2720.4</v>
      </c>
      <c r="J52" s="72">
        <f t="shared" si="0"/>
        <v>99.63156391230783</v>
      </c>
    </row>
    <row r="53" spans="3:10" ht="26.25">
      <c r="C53" s="20" t="s">
        <v>24</v>
      </c>
      <c r="D53" s="42" t="s">
        <v>47</v>
      </c>
      <c r="E53" s="42" t="s">
        <v>4</v>
      </c>
      <c r="F53" s="34" t="s">
        <v>65</v>
      </c>
      <c r="G53" s="34"/>
      <c r="H53" s="44">
        <v>12.66</v>
      </c>
      <c r="I53" s="44">
        <v>12.66</v>
      </c>
      <c r="J53" s="74">
        <f t="shared" si="0"/>
        <v>100</v>
      </c>
    </row>
    <row r="54" spans="3:10" ht="12.75">
      <c r="C54" s="21" t="s">
        <v>43</v>
      </c>
      <c r="D54" s="52">
        <v>607</v>
      </c>
      <c r="E54" s="42" t="s">
        <v>4</v>
      </c>
      <c r="F54" s="34" t="s">
        <v>65</v>
      </c>
      <c r="G54" s="34">
        <v>853</v>
      </c>
      <c r="H54" s="44">
        <v>12.66</v>
      </c>
      <c r="I54" s="44">
        <v>12.66</v>
      </c>
      <c r="J54" s="74">
        <f t="shared" si="0"/>
        <v>100</v>
      </c>
    </row>
    <row r="55" spans="3:10" ht="48" customHeight="1">
      <c r="C55" s="21" t="s">
        <v>190</v>
      </c>
      <c r="D55" s="52">
        <v>607</v>
      </c>
      <c r="E55" s="42" t="s">
        <v>4</v>
      </c>
      <c r="F55" s="34" t="s">
        <v>66</v>
      </c>
      <c r="G55" s="34"/>
      <c r="H55" s="44">
        <v>15</v>
      </c>
      <c r="I55" s="44">
        <v>15</v>
      </c>
      <c r="J55" s="74">
        <f t="shared" si="0"/>
        <v>100</v>
      </c>
    </row>
    <row r="56" spans="3:10" ht="19.5" customHeight="1">
      <c r="C56" s="21" t="s">
        <v>119</v>
      </c>
      <c r="D56" s="52">
        <v>607</v>
      </c>
      <c r="E56" s="42" t="s">
        <v>4</v>
      </c>
      <c r="F56" s="34" t="s">
        <v>66</v>
      </c>
      <c r="G56" s="34">
        <v>360</v>
      </c>
      <c r="H56" s="44">
        <v>6</v>
      </c>
      <c r="I56" s="44">
        <v>6</v>
      </c>
      <c r="J56" s="74">
        <f t="shared" si="0"/>
        <v>100</v>
      </c>
    </row>
    <row r="57" spans="3:10" ht="12.75">
      <c r="C57" s="21" t="s">
        <v>79</v>
      </c>
      <c r="D57" s="52">
        <v>607</v>
      </c>
      <c r="E57" s="42" t="s">
        <v>4</v>
      </c>
      <c r="F57" s="34" t="s">
        <v>66</v>
      </c>
      <c r="G57" s="34">
        <v>350</v>
      </c>
      <c r="H57" s="44">
        <v>9</v>
      </c>
      <c r="I57" s="44">
        <v>9</v>
      </c>
      <c r="J57" s="74">
        <f t="shared" si="0"/>
        <v>100</v>
      </c>
    </row>
    <row r="58" spans="3:10" ht="39">
      <c r="C58" s="9" t="s">
        <v>187</v>
      </c>
      <c r="D58" s="52">
        <v>607</v>
      </c>
      <c r="E58" s="42" t="s">
        <v>4</v>
      </c>
      <c r="F58" s="34" t="s">
        <v>116</v>
      </c>
      <c r="G58" s="34"/>
      <c r="H58" s="44">
        <v>2590.4</v>
      </c>
      <c r="I58" s="44">
        <v>2590.4</v>
      </c>
      <c r="J58" s="74">
        <f t="shared" si="0"/>
        <v>100</v>
      </c>
    </row>
    <row r="59" spans="3:10" ht="12.75">
      <c r="C59" s="9" t="s">
        <v>175</v>
      </c>
      <c r="D59" s="52">
        <v>607</v>
      </c>
      <c r="E59" s="42" t="s">
        <v>4</v>
      </c>
      <c r="F59" s="34" t="s">
        <v>116</v>
      </c>
      <c r="G59" s="34">
        <v>244</v>
      </c>
      <c r="H59" s="44">
        <v>2590.4</v>
      </c>
      <c r="I59" s="44">
        <v>2590.4</v>
      </c>
      <c r="J59" s="74">
        <f t="shared" si="0"/>
        <v>100</v>
      </c>
    </row>
    <row r="60" spans="3:10" ht="60" customHeight="1">
      <c r="C60" s="21" t="s">
        <v>97</v>
      </c>
      <c r="D60" s="52">
        <v>607</v>
      </c>
      <c r="E60" s="42" t="s">
        <v>4</v>
      </c>
      <c r="F60" s="34" t="s">
        <v>96</v>
      </c>
      <c r="G60" s="34">
        <v>244</v>
      </c>
      <c r="H60" s="44">
        <v>112.4</v>
      </c>
      <c r="I60" s="44">
        <v>102.34</v>
      </c>
      <c r="J60" s="74">
        <f t="shared" si="0"/>
        <v>91.04982206405694</v>
      </c>
    </row>
    <row r="61" spans="3:10" ht="32.25" customHeight="1">
      <c r="C61" s="21" t="s">
        <v>176</v>
      </c>
      <c r="D61" s="52">
        <v>607</v>
      </c>
      <c r="E61" s="42" t="s">
        <v>4</v>
      </c>
      <c r="F61" s="34" t="s">
        <v>96</v>
      </c>
      <c r="G61" s="34">
        <v>244</v>
      </c>
      <c r="H61" s="44">
        <v>112.4</v>
      </c>
      <c r="I61" s="44">
        <v>102.34</v>
      </c>
      <c r="J61" s="74">
        <f t="shared" si="0"/>
        <v>91.04982206405694</v>
      </c>
    </row>
    <row r="62" spans="3:10" ht="12.75">
      <c r="C62" s="22" t="s">
        <v>3</v>
      </c>
      <c r="D62" s="53">
        <v>607</v>
      </c>
      <c r="E62" s="33" t="s">
        <v>4</v>
      </c>
      <c r="F62" s="39"/>
      <c r="G62" s="39"/>
      <c r="H62" s="41">
        <v>165</v>
      </c>
      <c r="I62" s="41">
        <v>150</v>
      </c>
      <c r="J62" s="72">
        <f t="shared" si="0"/>
        <v>90.9090909090909</v>
      </c>
    </row>
    <row r="63" spans="3:10" ht="60" customHeight="1">
      <c r="C63" s="22" t="s">
        <v>128</v>
      </c>
      <c r="D63" s="53">
        <v>607</v>
      </c>
      <c r="E63" s="33" t="s">
        <v>4</v>
      </c>
      <c r="F63" s="39" t="s">
        <v>169</v>
      </c>
      <c r="G63" s="39"/>
      <c r="H63" s="41">
        <v>165</v>
      </c>
      <c r="I63" s="41">
        <v>150</v>
      </c>
      <c r="J63" s="72">
        <f t="shared" si="0"/>
        <v>90.9090909090909</v>
      </c>
    </row>
    <row r="64" spans="3:10" ht="55.5" customHeight="1">
      <c r="C64" s="21" t="s">
        <v>18</v>
      </c>
      <c r="D64" s="52">
        <v>607</v>
      </c>
      <c r="E64" s="42" t="s">
        <v>4</v>
      </c>
      <c r="F64" s="34" t="s">
        <v>81</v>
      </c>
      <c r="G64" s="34"/>
      <c r="H64" s="44">
        <v>165</v>
      </c>
      <c r="I64" s="44">
        <v>150</v>
      </c>
      <c r="J64" s="74">
        <f t="shared" si="0"/>
        <v>90.9090909090909</v>
      </c>
    </row>
    <row r="65" spans="3:10" ht="27.75" customHeight="1">
      <c r="C65" s="21" t="s">
        <v>175</v>
      </c>
      <c r="D65" s="52">
        <v>607</v>
      </c>
      <c r="E65" s="42" t="s">
        <v>4</v>
      </c>
      <c r="F65" s="34" t="s">
        <v>81</v>
      </c>
      <c r="G65" s="34">
        <v>244</v>
      </c>
      <c r="H65" s="44">
        <v>165</v>
      </c>
      <c r="I65" s="41">
        <v>150</v>
      </c>
      <c r="J65" s="72">
        <f t="shared" si="0"/>
        <v>90.9090909090909</v>
      </c>
    </row>
    <row r="66" spans="3:10" ht="23.25" customHeight="1">
      <c r="C66" s="22" t="s">
        <v>68</v>
      </c>
      <c r="D66" s="53">
        <v>607</v>
      </c>
      <c r="E66" s="33" t="s">
        <v>69</v>
      </c>
      <c r="F66" s="34"/>
      <c r="G66" s="34"/>
      <c r="H66" s="41">
        <v>278.3</v>
      </c>
      <c r="I66" s="41">
        <v>278.3</v>
      </c>
      <c r="J66" s="72">
        <f t="shared" si="0"/>
        <v>100</v>
      </c>
    </row>
    <row r="67" spans="3:10" ht="33" customHeight="1">
      <c r="C67" s="23" t="s">
        <v>67</v>
      </c>
      <c r="D67" s="51">
        <v>607</v>
      </c>
      <c r="E67" s="36" t="s">
        <v>22</v>
      </c>
      <c r="F67" s="50"/>
      <c r="G67" s="50"/>
      <c r="H67" s="41">
        <v>278.3</v>
      </c>
      <c r="I67" s="41">
        <v>278.3</v>
      </c>
      <c r="J67" s="72">
        <f t="shared" si="0"/>
        <v>100</v>
      </c>
    </row>
    <row r="68" spans="3:10" ht="51" customHeight="1">
      <c r="C68" s="16" t="s">
        <v>223</v>
      </c>
      <c r="D68" s="54">
        <v>607</v>
      </c>
      <c r="E68" s="55" t="s">
        <v>22</v>
      </c>
      <c r="F68" s="34" t="s">
        <v>95</v>
      </c>
      <c r="G68" s="34"/>
      <c r="H68" s="41">
        <v>278.3</v>
      </c>
      <c r="I68" s="41">
        <v>278.3</v>
      </c>
      <c r="J68" s="72">
        <f t="shared" si="0"/>
        <v>100</v>
      </c>
    </row>
    <row r="69" spans="3:10" ht="33" customHeight="1">
      <c r="C69" s="17" t="s">
        <v>57</v>
      </c>
      <c r="D69" s="56" t="s">
        <v>47</v>
      </c>
      <c r="E69" s="42" t="s">
        <v>22</v>
      </c>
      <c r="F69" s="34" t="s">
        <v>95</v>
      </c>
      <c r="G69" s="34">
        <v>121</v>
      </c>
      <c r="H69" s="44">
        <v>211.4</v>
      </c>
      <c r="I69" s="44">
        <v>211.4</v>
      </c>
      <c r="J69" s="74">
        <f t="shared" si="0"/>
        <v>100</v>
      </c>
    </row>
    <row r="70" spans="3:10" ht="60" customHeight="1">
      <c r="C70" s="17" t="s">
        <v>58</v>
      </c>
      <c r="D70" s="56" t="s">
        <v>47</v>
      </c>
      <c r="E70" s="42" t="s">
        <v>22</v>
      </c>
      <c r="F70" s="34" t="s">
        <v>95</v>
      </c>
      <c r="G70" s="34">
        <v>129</v>
      </c>
      <c r="H70" s="44">
        <v>63.84</v>
      </c>
      <c r="I70" s="44">
        <v>63.84</v>
      </c>
      <c r="J70" s="74">
        <f t="shared" si="0"/>
        <v>100</v>
      </c>
    </row>
    <row r="71" spans="3:10" ht="34.5" customHeight="1">
      <c r="C71" s="24" t="s">
        <v>180</v>
      </c>
      <c r="D71" s="49" t="s">
        <v>47</v>
      </c>
      <c r="E71" s="42" t="s">
        <v>22</v>
      </c>
      <c r="F71" s="34" t="s">
        <v>95</v>
      </c>
      <c r="G71" s="34">
        <v>244</v>
      </c>
      <c r="H71" s="44">
        <v>3.06</v>
      </c>
      <c r="I71" s="44">
        <v>3.06</v>
      </c>
      <c r="J71" s="74">
        <f t="shared" si="0"/>
        <v>100</v>
      </c>
    </row>
    <row r="72" spans="3:10" ht="33" customHeight="1">
      <c r="C72" s="23" t="s">
        <v>170</v>
      </c>
      <c r="D72" s="57" t="s">
        <v>47</v>
      </c>
      <c r="E72" s="57" t="s">
        <v>80</v>
      </c>
      <c r="F72" s="37"/>
      <c r="G72" s="37"/>
      <c r="H72" s="41">
        <v>20</v>
      </c>
      <c r="I72" s="41">
        <v>20</v>
      </c>
      <c r="J72" s="72">
        <f t="shared" si="0"/>
        <v>100</v>
      </c>
    </row>
    <row r="73" spans="3:10" ht="48.75" customHeight="1">
      <c r="C73" s="23" t="s">
        <v>71</v>
      </c>
      <c r="D73" s="49" t="s">
        <v>47</v>
      </c>
      <c r="E73" s="33" t="s">
        <v>20</v>
      </c>
      <c r="F73" s="39"/>
      <c r="G73" s="34"/>
      <c r="H73" s="41">
        <v>5</v>
      </c>
      <c r="I73" s="41">
        <v>5</v>
      </c>
      <c r="J73" s="72">
        <f t="shared" si="0"/>
        <v>100</v>
      </c>
    </row>
    <row r="74" spans="3:10" ht="39">
      <c r="C74" s="25" t="s">
        <v>129</v>
      </c>
      <c r="D74" s="55" t="s">
        <v>47</v>
      </c>
      <c r="E74" s="55" t="s">
        <v>20</v>
      </c>
      <c r="F74" s="34" t="s">
        <v>130</v>
      </c>
      <c r="G74" s="34"/>
      <c r="H74" s="44">
        <v>5</v>
      </c>
      <c r="I74" s="44">
        <v>5</v>
      </c>
      <c r="J74" s="74">
        <f t="shared" si="0"/>
        <v>100</v>
      </c>
    </row>
    <row r="75" spans="3:10" ht="26.25">
      <c r="C75" s="26" t="s">
        <v>131</v>
      </c>
      <c r="D75" s="55" t="s">
        <v>47</v>
      </c>
      <c r="E75" s="55" t="s">
        <v>20</v>
      </c>
      <c r="F75" s="34" t="s">
        <v>106</v>
      </c>
      <c r="G75" s="34"/>
      <c r="H75" s="44">
        <v>5</v>
      </c>
      <c r="I75" s="44">
        <v>5</v>
      </c>
      <c r="J75" s="74">
        <f t="shared" si="0"/>
        <v>100</v>
      </c>
    </row>
    <row r="76" spans="3:10" ht="12.75">
      <c r="C76" s="24" t="s">
        <v>181</v>
      </c>
      <c r="D76" s="55" t="s">
        <v>47</v>
      </c>
      <c r="E76" s="55" t="s">
        <v>20</v>
      </c>
      <c r="F76" s="34" t="s">
        <v>106</v>
      </c>
      <c r="G76" s="34">
        <v>244</v>
      </c>
      <c r="H76" s="44">
        <v>5</v>
      </c>
      <c r="I76" s="44">
        <v>5</v>
      </c>
      <c r="J76" s="74">
        <f t="shared" si="0"/>
        <v>100</v>
      </c>
    </row>
    <row r="77" spans="3:10" ht="30.75" customHeight="1">
      <c r="C77" s="23" t="s">
        <v>110</v>
      </c>
      <c r="D77" s="55" t="s">
        <v>47</v>
      </c>
      <c r="E77" s="32" t="s">
        <v>111</v>
      </c>
      <c r="F77" s="39"/>
      <c r="G77" s="39"/>
      <c r="H77" s="41">
        <v>15</v>
      </c>
      <c r="I77" s="41">
        <v>15</v>
      </c>
      <c r="J77" s="72">
        <f t="shared" si="0"/>
        <v>100</v>
      </c>
    </row>
    <row r="78" spans="3:10" ht="39" customHeight="1">
      <c r="C78" s="23" t="s">
        <v>132</v>
      </c>
      <c r="D78" s="55" t="s">
        <v>47</v>
      </c>
      <c r="E78" s="32" t="s">
        <v>111</v>
      </c>
      <c r="F78" s="39" t="s">
        <v>130</v>
      </c>
      <c r="G78" s="39"/>
      <c r="H78" s="41">
        <v>15</v>
      </c>
      <c r="I78" s="41">
        <v>15</v>
      </c>
      <c r="J78" s="72">
        <f aca="true" t="shared" si="1" ref="J78:J141">I78/H78*100</f>
        <v>100</v>
      </c>
    </row>
    <row r="79" spans="3:10" ht="27" customHeight="1">
      <c r="C79" s="24" t="s">
        <v>224</v>
      </c>
      <c r="D79" s="55" t="s">
        <v>47</v>
      </c>
      <c r="E79" s="55" t="s">
        <v>111</v>
      </c>
      <c r="F79" s="34" t="s">
        <v>112</v>
      </c>
      <c r="G79" s="34"/>
      <c r="H79" s="41">
        <v>15</v>
      </c>
      <c r="I79" s="41">
        <v>15</v>
      </c>
      <c r="J79" s="74">
        <f t="shared" si="1"/>
        <v>100</v>
      </c>
    </row>
    <row r="80" spans="3:10" ht="24" customHeight="1">
      <c r="C80" s="24" t="s">
        <v>180</v>
      </c>
      <c r="D80" s="55" t="s">
        <v>47</v>
      </c>
      <c r="E80" s="55" t="s">
        <v>111</v>
      </c>
      <c r="F80" s="34" t="s">
        <v>112</v>
      </c>
      <c r="G80" s="34">
        <v>244</v>
      </c>
      <c r="H80" s="41">
        <v>15</v>
      </c>
      <c r="I80" s="41">
        <v>15</v>
      </c>
      <c r="J80" s="74">
        <f t="shared" si="1"/>
        <v>100</v>
      </c>
    </row>
    <row r="81" spans="3:10" ht="24.75" customHeight="1">
      <c r="C81" s="28" t="s">
        <v>44</v>
      </c>
      <c r="D81" s="51">
        <v>607</v>
      </c>
      <c r="E81" s="36" t="s">
        <v>48</v>
      </c>
      <c r="F81" s="50"/>
      <c r="G81" s="50"/>
      <c r="H81" s="41">
        <v>11489.55</v>
      </c>
      <c r="I81" s="68">
        <f>I82+I98</f>
        <v>11368.37</v>
      </c>
      <c r="J81" s="72">
        <f t="shared" si="1"/>
        <v>98.94530247050582</v>
      </c>
    </row>
    <row r="82" spans="3:10" ht="27.75" customHeight="1">
      <c r="C82" s="15" t="s">
        <v>35</v>
      </c>
      <c r="D82" s="32" t="s">
        <v>47</v>
      </c>
      <c r="E82" s="32" t="s">
        <v>23</v>
      </c>
      <c r="F82" s="39"/>
      <c r="G82" s="39"/>
      <c r="H82" s="41">
        <v>11479.55</v>
      </c>
      <c r="I82" s="41">
        <v>11358.37</v>
      </c>
      <c r="J82" s="72">
        <f t="shared" si="1"/>
        <v>98.94438370842063</v>
      </c>
    </row>
    <row r="83" spans="3:10" ht="71.25" customHeight="1">
      <c r="C83" s="27" t="s">
        <v>133</v>
      </c>
      <c r="D83" s="32" t="s">
        <v>47</v>
      </c>
      <c r="E83" s="32" t="s">
        <v>23</v>
      </c>
      <c r="F83" s="39" t="s">
        <v>134</v>
      </c>
      <c r="G83" s="39"/>
      <c r="H83" s="41">
        <f>H85+H87+H89+H91+H93+H95+H97</f>
        <v>11479.550000000001</v>
      </c>
      <c r="I83" s="41">
        <f>I85+I87+I89+I91+I93+I95+I97</f>
        <v>11358.37</v>
      </c>
      <c r="J83" s="72">
        <f t="shared" si="1"/>
        <v>98.94438370842063</v>
      </c>
    </row>
    <row r="84" spans="3:10" ht="51.75" customHeight="1">
      <c r="C84" s="12" t="s">
        <v>33</v>
      </c>
      <c r="D84" s="55" t="s">
        <v>47</v>
      </c>
      <c r="E84" s="55" t="s">
        <v>23</v>
      </c>
      <c r="F84" s="34" t="s">
        <v>107</v>
      </c>
      <c r="G84" s="34"/>
      <c r="H84" s="44">
        <v>1291.33</v>
      </c>
      <c r="I84" s="44">
        <v>1170.15</v>
      </c>
      <c r="J84" s="74">
        <f t="shared" si="1"/>
        <v>90.61587665430217</v>
      </c>
    </row>
    <row r="85" spans="3:10" ht="31.5" customHeight="1">
      <c r="C85" s="12" t="s">
        <v>178</v>
      </c>
      <c r="D85" s="55" t="s">
        <v>47</v>
      </c>
      <c r="E85" s="55" t="s">
        <v>23</v>
      </c>
      <c r="F85" s="34" t="s">
        <v>107</v>
      </c>
      <c r="G85" s="34">
        <v>244</v>
      </c>
      <c r="H85" s="44">
        <v>1291.33</v>
      </c>
      <c r="I85" s="44">
        <v>1170.15</v>
      </c>
      <c r="J85" s="74">
        <f t="shared" si="1"/>
        <v>90.61587665430217</v>
      </c>
    </row>
    <row r="86" spans="3:10" ht="19.5" customHeight="1">
      <c r="C86" s="12" t="s">
        <v>90</v>
      </c>
      <c r="D86" s="55" t="s">
        <v>47</v>
      </c>
      <c r="E86" s="55" t="s">
        <v>23</v>
      </c>
      <c r="F86" s="34" t="s">
        <v>91</v>
      </c>
      <c r="G86" s="34"/>
      <c r="H86" s="44">
        <v>255.54</v>
      </c>
      <c r="I86" s="44">
        <v>255.54</v>
      </c>
      <c r="J86" s="74">
        <f t="shared" si="1"/>
        <v>100</v>
      </c>
    </row>
    <row r="87" spans="3:10" ht="32.25" customHeight="1">
      <c r="C87" s="12" t="s">
        <v>175</v>
      </c>
      <c r="D87" s="55" t="s">
        <v>47</v>
      </c>
      <c r="E87" s="55" t="s">
        <v>23</v>
      </c>
      <c r="F87" s="34" t="s">
        <v>91</v>
      </c>
      <c r="G87" s="34">
        <v>244</v>
      </c>
      <c r="H87" s="44">
        <v>255.54</v>
      </c>
      <c r="I87" s="44">
        <v>255.54</v>
      </c>
      <c r="J87" s="74">
        <f t="shared" si="1"/>
        <v>100</v>
      </c>
    </row>
    <row r="88" spans="3:10" ht="45" customHeight="1">
      <c r="C88" s="29" t="s">
        <v>171</v>
      </c>
      <c r="D88" s="55" t="s">
        <v>47</v>
      </c>
      <c r="E88" s="55" t="s">
        <v>23</v>
      </c>
      <c r="F88" s="34" t="s">
        <v>172</v>
      </c>
      <c r="G88" s="34"/>
      <c r="H88" s="44">
        <v>930</v>
      </c>
      <c r="I88" s="44">
        <v>930</v>
      </c>
      <c r="J88" s="74">
        <f t="shared" si="1"/>
        <v>100</v>
      </c>
    </row>
    <row r="89" spans="3:10" ht="32.25" customHeight="1">
      <c r="C89" s="12" t="s">
        <v>176</v>
      </c>
      <c r="D89" s="55" t="s">
        <v>47</v>
      </c>
      <c r="E89" s="55" t="s">
        <v>23</v>
      </c>
      <c r="F89" s="34" t="s">
        <v>172</v>
      </c>
      <c r="G89" s="34">
        <v>244</v>
      </c>
      <c r="H89" s="44">
        <v>930</v>
      </c>
      <c r="I89" s="44">
        <v>930</v>
      </c>
      <c r="J89" s="74">
        <f t="shared" si="1"/>
        <v>100</v>
      </c>
    </row>
    <row r="90" spans="3:10" ht="32.25" customHeight="1">
      <c r="C90" s="12" t="s">
        <v>213</v>
      </c>
      <c r="D90" s="55" t="s">
        <v>47</v>
      </c>
      <c r="E90" s="55" t="s">
        <v>23</v>
      </c>
      <c r="F90" s="34" t="s">
        <v>194</v>
      </c>
      <c r="G90" s="34"/>
      <c r="H90" s="44">
        <v>1381.73</v>
      </c>
      <c r="I90" s="44">
        <v>1381.73</v>
      </c>
      <c r="J90" s="74">
        <f t="shared" si="1"/>
        <v>100</v>
      </c>
    </row>
    <row r="91" spans="3:10" ht="32.25" customHeight="1">
      <c r="C91" s="12" t="s">
        <v>176</v>
      </c>
      <c r="D91" s="55" t="s">
        <v>47</v>
      </c>
      <c r="E91" s="55" t="s">
        <v>23</v>
      </c>
      <c r="F91" s="34" t="s">
        <v>194</v>
      </c>
      <c r="G91" s="34">
        <v>244</v>
      </c>
      <c r="H91" s="44">
        <v>1381.73</v>
      </c>
      <c r="I91" s="44">
        <v>1381.73</v>
      </c>
      <c r="J91" s="74">
        <f t="shared" si="1"/>
        <v>100</v>
      </c>
    </row>
    <row r="92" spans="3:10" ht="37.5" customHeight="1">
      <c r="C92" s="12" t="s">
        <v>171</v>
      </c>
      <c r="D92" s="55" t="s">
        <v>47</v>
      </c>
      <c r="E92" s="55" t="s">
        <v>23</v>
      </c>
      <c r="F92" s="34" t="s">
        <v>179</v>
      </c>
      <c r="G92" s="34"/>
      <c r="H92" s="44">
        <v>4441.92</v>
      </c>
      <c r="I92" s="44">
        <v>4441.92</v>
      </c>
      <c r="J92" s="74">
        <f t="shared" si="1"/>
        <v>100</v>
      </c>
    </row>
    <row r="93" spans="3:10" ht="32.25" customHeight="1">
      <c r="C93" s="12" t="s">
        <v>176</v>
      </c>
      <c r="D93" s="55" t="s">
        <v>47</v>
      </c>
      <c r="E93" s="55" t="s">
        <v>23</v>
      </c>
      <c r="F93" s="34" t="s">
        <v>179</v>
      </c>
      <c r="G93" s="34">
        <v>244</v>
      </c>
      <c r="H93" s="44">
        <v>4441.92</v>
      </c>
      <c r="I93" s="44">
        <v>4441.92</v>
      </c>
      <c r="J93" s="74">
        <f t="shared" si="1"/>
        <v>100</v>
      </c>
    </row>
    <row r="94" spans="3:10" ht="74.25" customHeight="1">
      <c r="C94" s="12" t="s">
        <v>177</v>
      </c>
      <c r="D94" s="55" t="s">
        <v>47</v>
      </c>
      <c r="E94" s="55" t="s">
        <v>23</v>
      </c>
      <c r="F94" s="34" t="s">
        <v>196</v>
      </c>
      <c r="G94" s="34"/>
      <c r="H94" s="44">
        <v>1308.52</v>
      </c>
      <c r="I94" s="44">
        <v>1308.52</v>
      </c>
      <c r="J94" s="74">
        <f t="shared" si="1"/>
        <v>100</v>
      </c>
    </row>
    <row r="95" spans="3:10" ht="28.5" customHeight="1">
      <c r="C95" s="12" t="s">
        <v>178</v>
      </c>
      <c r="D95" s="55" t="s">
        <v>47</v>
      </c>
      <c r="E95" s="55" t="s">
        <v>23</v>
      </c>
      <c r="F95" s="34" t="s">
        <v>196</v>
      </c>
      <c r="G95" s="34">
        <v>244</v>
      </c>
      <c r="H95" s="44">
        <v>1308.52</v>
      </c>
      <c r="I95" s="44">
        <v>1308.52</v>
      </c>
      <c r="J95" s="74">
        <f t="shared" si="1"/>
        <v>100</v>
      </c>
    </row>
    <row r="96" spans="3:10" ht="51" customHeight="1">
      <c r="C96" s="29" t="s">
        <v>214</v>
      </c>
      <c r="D96" s="55" t="s">
        <v>47</v>
      </c>
      <c r="E96" s="55" t="s">
        <v>23</v>
      </c>
      <c r="F96" s="34" t="s">
        <v>195</v>
      </c>
      <c r="G96" s="34"/>
      <c r="H96" s="44">
        <v>1870.51</v>
      </c>
      <c r="I96" s="44">
        <v>1870.51</v>
      </c>
      <c r="J96" s="74">
        <f t="shared" si="1"/>
        <v>100</v>
      </c>
    </row>
    <row r="97" spans="3:10" ht="27" customHeight="1">
      <c r="C97" s="12" t="s">
        <v>175</v>
      </c>
      <c r="D97" s="55" t="s">
        <v>47</v>
      </c>
      <c r="E97" s="55" t="s">
        <v>23</v>
      </c>
      <c r="F97" s="34" t="s">
        <v>195</v>
      </c>
      <c r="G97" s="34">
        <v>244</v>
      </c>
      <c r="H97" s="44">
        <v>1870.51</v>
      </c>
      <c r="I97" s="44">
        <v>1870.51</v>
      </c>
      <c r="J97" s="74">
        <f t="shared" si="1"/>
        <v>100</v>
      </c>
    </row>
    <row r="98" spans="3:10" ht="32.25" customHeight="1">
      <c r="C98" s="22" t="s">
        <v>17</v>
      </c>
      <c r="D98" s="53">
        <v>607</v>
      </c>
      <c r="E98" s="33" t="s">
        <v>16</v>
      </c>
      <c r="F98" s="34"/>
      <c r="G98" s="34"/>
      <c r="H98" s="41">
        <v>10</v>
      </c>
      <c r="I98" s="41">
        <v>10</v>
      </c>
      <c r="J98" s="72">
        <f t="shared" si="1"/>
        <v>100</v>
      </c>
    </row>
    <row r="99" spans="3:10" ht="32.25" customHeight="1">
      <c r="C99" s="22" t="s">
        <v>128</v>
      </c>
      <c r="D99" s="53">
        <v>607</v>
      </c>
      <c r="E99" s="33" t="s">
        <v>16</v>
      </c>
      <c r="F99" s="39" t="s">
        <v>169</v>
      </c>
      <c r="G99" s="34"/>
      <c r="H99" s="41">
        <v>10</v>
      </c>
      <c r="I99" s="41">
        <v>10</v>
      </c>
      <c r="J99" s="72">
        <f t="shared" si="1"/>
        <v>100</v>
      </c>
    </row>
    <row r="100" spans="3:10" ht="27.75" customHeight="1">
      <c r="C100" s="12" t="s">
        <v>36</v>
      </c>
      <c r="D100" s="55" t="s">
        <v>47</v>
      </c>
      <c r="E100" s="55" t="s">
        <v>16</v>
      </c>
      <c r="F100" s="34" t="s">
        <v>72</v>
      </c>
      <c r="G100" s="34"/>
      <c r="H100" s="44">
        <v>10</v>
      </c>
      <c r="I100" s="44">
        <v>10</v>
      </c>
      <c r="J100" s="74">
        <f t="shared" si="1"/>
        <v>100</v>
      </c>
    </row>
    <row r="101" spans="3:10" ht="35.25" customHeight="1">
      <c r="C101" s="12" t="s">
        <v>175</v>
      </c>
      <c r="D101" s="55" t="s">
        <v>47</v>
      </c>
      <c r="E101" s="55" t="s">
        <v>16</v>
      </c>
      <c r="F101" s="34" t="s">
        <v>108</v>
      </c>
      <c r="G101" s="34">
        <v>244</v>
      </c>
      <c r="H101" s="44">
        <v>10</v>
      </c>
      <c r="I101" s="44">
        <v>10</v>
      </c>
      <c r="J101" s="74">
        <f t="shared" si="1"/>
        <v>100</v>
      </c>
    </row>
    <row r="102" spans="3:10" ht="32.25" customHeight="1">
      <c r="C102" s="19" t="s">
        <v>49</v>
      </c>
      <c r="D102" s="58">
        <v>607</v>
      </c>
      <c r="E102" s="33" t="s">
        <v>50</v>
      </c>
      <c r="F102" s="39"/>
      <c r="G102" s="39"/>
      <c r="H102" s="41">
        <f>H103+H122+H138</f>
        <v>49002.850000000006</v>
      </c>
      <c r="I102" s="41">
        <f>I103+I122+I138</f>
        <v>35520.92999999999</v>
      </c>
      <c r="J102" s="72">
        <f t="shared" si="1"/>
        <v>72.48747776915015</v>
      </c>
    </row>
    <row r="103" spans="3:10" ht="19.5" customHeight="1">
      <c r="C103" s="22" t="s">
        <v>5</v>
      </c>
      <c r="D103" s="53">
        <v>607</v>
      </c>
      <c r="E103" s="33" t="s">
        <v>6</v>
      </c>
      <c r="F103" s="39"/>
      <c r="G103" s="39"/>
      <c r="H103" s="41">
        <f>H104+H116</f>
        <v>29456.5</v>
      </c>
      <c r="I103" s="41">
        <f>I104+I116</f>
        <v>16483.77</v>
      </c>
      <c r="J103" s="72">
        <f t="shared" si="1"/>
        <v>55.95970329129394</v>
      </c>
    </row>
    <row r="104" spans="3:10" ht="50.25" customHeight="1">
      <c r="C104" s="22" t="s">
        <v>136</v>
      </c>
      <c r="D104" s="53">
        <v>607</v>
      </c>
      <c r="E104" s="33" t="s">
        <v>6</v>
      </c>
      <c r="F104" s="39" t="s">
        <v>134</v>
      </c>
      <c r="G104" s="39"/>
      <c r="H104" s="41">
        <f>H106+H108+H110+H111</f>
        <v>29300.9</v>
      </c>
      <c r="I104" s="41">
        <f>I106+I108+I110+I111</f>
        <v>16328.17</v>
      </c>
      <c r="J104" s="72">
        <f t="shared" si="1"/>
        <v>55.72583094717227</v>
      </c>
    </row>
    <row r="105" spans="3:10" ht="48" customHeight="1">
      <c r="C105" s="12" t="s">
        <v>30</v>
      </c>
      <c r="D105" s="55" t="s">
        <v>47</v>
      </c>
      <c r="E105" s="55" t="s">
        <v>6</v>
      </c>
      <c r="F105" s="34" t="s">
        <v>105</v>
      </c>
      <c r="G105" s="34"/>
      <c r="H105" s="44">
        <v>150.3</v>
      </c>
      <c r="I105" s="44">
        <v>146.67</v>
      </c>
      <c r="J105" s="74">
        <f t="shared" si="1"/>
        <v>97.58483033932134</v>
      </c>
    </row>
    <row r="106" spans="3:10" ht="66">
      <c r="C106" s="12" t="s">
        <v>117</v>
      </c>
      <c r="D106" s="55" t="s">
        <v>47</v>
      </c>
      <c r="E106" s="55" t="s">
        <v>6</v>
      </c>
      <c r="F106" s="34" t="s">
        <v>105</v>
      </c>
      <c r="G106" s="34">
        <v>811</v>
      </c>
      <c r="H106" s="44">
        <v>150.3</v>
      </c>
      <c r="I106" s="44">
        <v>146.67</v>
      </c>
      <c r="J106" s="74">
        <f t="shared" si="1"/>
        <v>97.58483033932134</v>
      </c>
    </row>
    <row r="107" spans="3:10" ht="23.25" customHeight="1">
      <c r="C107" s="12" t="s">
        <v>1</v>
      </c>
      <c r="D107" s="55" t="s">
        <v>47</v>
      </c>
      <c r="E107" s="55" t="s">
        <v>6</v>
      </c>
      <c r="F107" s="34" t="s">
        <v>104</v>
      </c>
      <c r="G107" s="34"/>
      <c r="H107" s="44">
        <v>358.62</v>
      </c>
      <c r="I107" s="44">
        <v>291.95</v>
      </c>
      <c r="J107" s="74">
        <f t="shared" si="1"/>
        <v>81.40929117171379</v>
      </c>
    </row>
    <row r="108" spans="3:10" ht="28.5" customHeight="1">
      <c r="C108" s="12" t="s">
        <v>176</v>
      </c>
      <c r="D108" s="55" t="s">
        <v>47</v>
      </c>
      <c r="E108" s="55" t="s">
        <v>6</v>
      </c>
      <c r="F108" s="34" t="s">
        <v>104</v>
      </c>
      <c r="G108" s="34">
        <v>244</v>
      </c>
      <c r="H108" s="44">
        <v>358.62</v>
      </c>
      <c r="I108" s="44">
        <v>291.95</v>
      </c>
      <c r="J108" s="74">
        <f t="shared" si="1"/>
        <v>81.40929117171379</v>
      </c>
    </row>
    <row r="109" spans="3:10" ht="54" customHeight="1">
      <c r="C109" s="12" t="s">
        <v>82</v>
      </c>
      <c r="D109" s="55" t="s">
        <v>47</v>
      </c>
      <c r="E109" s="55" t="s">
        <v>6</v>
      </c>
      <c r="F109" s="34" t="s">
        <v>103</v>
      </c>
      <c r="G109" s="34"/>
      <c r="H109" s="44">
        <v>1126.5</v>
      </c>
      <c r="I109" s="44">
        <v>1070.88</v>
      </c>
      <c r="J109" s="74">
        <f t="shared" si="1"/>
        <v>95.06258322237018</v>
      </c>
    </row>
    <row r="110" spans="3:10" ht="39.75" customHeight="1">
      <c r="C110" s="12" t="s">
        <v>175</v>
      </c>
      <c r="D110" s="55" t="s">
        <v>47</v>
      </c>
      <c r="E110" s="55" t="s">
        <v>6</v>
      </c>
      <c r="F110" s="34" t="s">
        <v>103</v>
      </c>
      <c r="G110" s="34">
        <v>244</v>
      </c>
      <c r="H110" s="44">
        <v>1126.5</v>
      </c>
      <c r="I110" s="44">
        <v>1070.88</v>
      </c>
      <c r="J110" s="74">
        <f t="shared" si="1"/>
        <v>95.06258322237018</v>
      </c>
    </row>
    <row r="111" spans="3:10" ht="28.5" customHeight="1">
      <c r="C111" s="12" t="s">
        <v>215</v>
      </c>
      <c r="D111" s="55"/>
      <c r="E111" s="55"/>
      <c r="F111" s="34"/>
      <c r="G111" s="34"/>
      <c r="H111" s="44">
        <f>H112+H113+H114+H115</f>
        <v>27665.48</v>
      </c>
      <c r="I111" s="44">
        <f>I112+I113+I114+I115</f>
        <v>14818.67</v>
      </c>
      <c r="J111" s="74">
        <f t="shared" si="1"/>
        <v>53.56375526468364</v>
      </c>
    </row>
    <row r="112" spans="3:10" ht="34.5" customHeight="1">
      <c r="C112" s="12" t="s">
        <v>205</v>
      </c>
      <c r="D112" s="55" t="s">
        <v>47</v>
      </c>
      <c r="E112" s="55" t="s">
        <v>6</v>
      </c>
      <c r="F112" s="34" t="s">
        <v>209</v>
      </c>
      <c r="G112" s="34">
        <v>412</v>
      </c>
      <c r="H112" s="44">
        <v>14799.43</v>
      </c>
      <c r="I112" s="44">
        <v>8136.91</v>
      </c>
      <c r="J112" s="74">
        <f t="shared" si="1"/>
        <v>54.981239142318316</v>
      </c>
    </row>
    <row r="113" spans="3:10" ht="46.5" customHeight="1">
      <c r="C113" s="12" t="s">
        <v>205</v>
      </c>
      <c r="D113" s="55" t="s">
        <v>47</v>
      </c>
      <c r="E113" s="55" t="s">
        <v>6</v>
      </c>
      <c r="F113" s="34" t="s">
        <v>210</v>
      </c>
      <c r="G113" s="34">
        <v>412</v>
      </c>
      <c r="H113" s="44">
        <v>10237.09</v>
      </c>
      <c r="I113" s="44">
        <v>5158.27</v>
      </c>
      <c r="J113" s="74">
        <f t="shared" si="1"/>
        <v>50.388049728975716</v>
      </c>
    </row>
    <row r="114" spans="3:10" ht="48" customHeight="1">
      <c r="C114" s="12" t="s">
        <v>205</v>
      </c>
      <c r="D114" s="55" t="s">
        <v>47</v>
      </c>
      <c r="E114" s="55" t="s">
        <v>6</v>
      </c>
      <c r="F114" s="34" t="s">
        <v>211</v>
      </c>
      <c r="G114" s="34">
        <v>412</v>
      </c>
      <c r="H114" s="44">
        <v>865.05</v>
      </c>
      <c r="I114" s="44">
        <v>607.23</v>
      </c>
      <c r="J114" s="74">
        <f t="shared" si="1"/>
        <v>70.19594243107335</v>
      </c>
    </row>
    <row r="115" spans="3:10" ht="51" customHeight="1">
      <c r="C115" s="12" t="s">
        <v>205</v>
      </c>
      <c r="D115" s="55" t="s">
        <v>47</v>
      </c>
      <c r="E115" s="55" t="s">
        <v>6</v>
      </c>
      <c r="F115" s="34" t="s">
        <v>212</v>
      </c>
      <c r="G115" s="34">
        <v>412</v>
      </c>
      <c r="H115" s="44">
        <v>1763.91</v>
      </c>
      <c r="I115" s="44">
        <v>916.26</v>
      </c>
      <c r="J115" s="74">
        <f t="shared" si="1"/>
        <v>51.94482711702978</v>
      </c>
    </row>
    <row r="116" spans="3:10" ht="34.5" customHeight="1">
      <c r="C116" s="10" t="s">
        <v>154</v>
      </c>
      <c r="D116" s="32" t="s">
        <v>47</v>
      </c>
      <c r="E116" s="32" t="s">
        <v>6</v>
      </c>
      <c r="F116" s="39" t="s">
        <v>155</v>
      </c>
      <c r="G116" s="34"/>
      <c r="H116" s="67">
        <v>155.6</v>
      </c>
      <c r="I116" s="67">
        <v>155.6</v>
      </c>
      <c r="J116" s="72">
        <f t="shared" si="1"/>
        <v>100</v>
      </c>
    </row>
    <row r="117" spans="3:10" ht="34.5" customHeight="1">
      <c r="C117" s="10" t="s">
        <v>150</v>
      </c>
      <c r="D117" s="32" t="s">
        <v>47</v>
      </c>
      <c r="E117" s="32" t="s">
        <v>6</v>
      </c>
      <c r="F117" s="39" t="s">
        <v>155</v>
      </c>
      <c r="G117" s="39">
        <v>540</v>
      </c>
      <c r="H117" s="67">
        <v>155.6</v>
      </c>
      <c r="I117" s="67">
        <v>155.6</v>
      </c>
      <c r="J117" s="72">
        <f t="shared" si="1"/>
        <v>100</v>
      </c>
    </row>
    <row r="118" spans="3:10" ht="34.5" customHeight="1">
      <c r="C118" s="11" t="s">
        <v>149</v>
      </c>
      <c r="D118" s="55" t="s">
        <v>47</v>
      </c>
      <c r="E118" s="55" t="s">
        <v>6</v>
      </c>
      <c r="F118" s="50" t="s">
        <v>152</v>
      </c>
      <c r="G118" s="34"/>
      <c r="H118" s="44">
        <v>119.9</v>
      </c>
      <c r="I118" s="44">
        <v>119.9</v>
      </c>
      <c r="J118" s="74">
        <f t="shared" si="1"/>
        <v>100</v>
      </c>
    </row>
    <row r="119" spans="3:10" ht="34.5" customHeight="1">
      <c r="C119" s="11" t="s">
        <v>150</v>
      </c>
      <c r="D119" s="55" t="s">
        <v>47</v>
      </c>
      <c r="E119" s="55" t="s">
        <v>6</v>
      </c>
      <c r="F119" s="50" t="s">
        <v>152</v>
      </c>
      <c r="G119" s="34">
        <v>540</v>
      </c>
      <c r="H119" s="44">
        <v>119.9</v>
      </c>
      <c r="I119" s="44">
        <v>119.9</v>
      </c>
      <c r="J119" s="74">
        <f t="shared" si="1"/>
        <v>100</v>
      </c>
    </row>
    <row r="120" spans="3:10" ht="24" customHeight="1">
      <c r="C120" s="11" t="s">
        <v>151</v>
      </c>
      <c r="D120" s="55" t="s">
        <v>47</v>
      </c>
      <c r="E120" s="55" t="s">
        <v>6</v>
      </c>
      <c r="F120" s="50" t="s">
        <v>153</v>
      </c>
      <c r="G120" s="34"/>
      <c r="H120" s="44">
        <v>35.7</v>
      </c>
      <c r="I120" s="44">
        <v>35.7</v>
      </c>
      <c r="J120" s="74">
        <f t="shared" si="1"/>
        <v>100</v>
      </c>
    </row>
    <row r="121" spans="3:10" ht="34.5" customHeight="1">
      <c r="C121" s="11" t="s">
        <v>150</v>
      </c>
      <c r="D121" s="55" t="s">
        <v>47</v>
      </c>
      <c r="E121" s="55" t="s">
        <v>6</v>
      </c>
      <c r="F121" s="50" t="s">
        <v>153</v>
      </c>
      <c r="G121" s="34">
        <v>540</v>
      </c>
      <c r="H121" s="44">
        <v>35.7</v>
      </c>
      <c r="I121" s="44">
        <v>35.7</v>
      </c>
      <c r="J121" s="74">
        <f t="shared" si="1"/>
        <v>100</v>
      </c>
    </row>
    <row r="122" spans="3:10" ht="21" customHeight="1">
      <c r="C122" s="15" t="s">
        <v>12</v>
      </c>
      <c r="D122" s="32" t="s">
        <v>47</v>
      </c>
      <c r="E122" s="32" t="s">
        <v>13</v>
      </c>
      <c r="F122" s="34"/>
      <c r="G122" s="34"/>
      <c r="H122" s="41">
        <f>H123+H126</f>
        <v>2880.08</v>
      </c>
      <c r="I122" s="41">
        <f>I123+I126</f>
        <v>2595.71</v>
      </c>
      <c r="J122" s="72">
        <f t="shared" si="1"/>
        <v>90.12631593566846</v>
      </c>
    </row>
    <row r="123" spans="3:10" ht="36" customHeight="1">
      <c r="C123" s="15" t="s">
        <v>136</v>
      </c>
      <c r="D123" s="32" t="s">
        <v>47</v>
      </c>
      <c r="E123" s="32" t="s">
        <v>13</v>
      </c>
      <c r="F123" s="39" t="s">
        <v>134</v>
      </c>
      <c r="G123" s="34"/>
      <c r="H123" s="41">
        <v>2115.7</v>
      </c>
      <c r="I123" s="41">
        <v>1966.98</v>
      </c>
      <c r="J123" s="72">
        <f t="shared" si="1"/>
        <v>92.97064801247815</v>
      </c>
    </row>
    <row r="124" spans="3:10" ht="26.25">
      <c r="C124" s="12" t="s">
        <v>2</v>
      </c>
      <c r="D124" s="55" t="s">
        <v>47</v>
      </c>
      <c r="E124" s="55" t="s">
        <v>13</v>
      </c>
      <c r="F124" s="34" t="s">
        <v>102</v>
      </c>
      <c r="G124" s="34"/>
      <c r="H124" s="44">
        <v>2115.7</v>
      </c>
      <c r="I124" s="44">
        <v>1966.98</v>
      </c>
      <c r="J124" s="74">
        <f t="shared" si="1"/>
        <v>92.97064801247815</v>
      </c>
    </row>
    <row r="125" spans="3:10" ht="39">
      <c r="C125" s="12" t="s">
        <v>0</v>
      </c>
      <c r="D125" s="55" t="s">
        <v>47</v>
      </c>
      <c r="E125" s="55" t="s">
        <v>13</v>
      </c>
      <c r="F125" s="34" t="s">
        <v>102</v>
      </c>
      <c r="G125" s="34">
        <v>244</v>
      </c>
      <c r="H125" s="44">
        <v>2115.7</v>
      </c>
      <c r="I125" s="44">
        <v>1966.98</v>
      </c>
      <c r="J125" s="74">
        <f t="shared" si="1"/>
        <v>92.97064801247815</v>
      </c>
    </row>
    <row r="126" spans="3:10" ht="33.75" customHeight="1">
      <c r="C126" s="15" t="s">
        <v>70</v>
      </c>
      <c r="D126" s="32" t="s">
        <v>47</v>
      </c>
      <c r="E126" s="32" t="s">
        <v>13</v>
      </c>
      <c r="F126" s="39" t="s">
        <v>148</v>
      </c>
      <c r="G126" s="39"/>
      <c r="H126" s="41">
        <f>H127+H133+H135+H137</f>
        <v>764.38</v>
      </c>
      <c r="I126" s="41">
        <f>I127+I133+I135+I137</f>
        <v>628.73</v>
      </c>
      <c r="J126" s="72">
        <f t="shared" si="1"/>
        <v>82.2535911457652</v>
      </c>
    </row>
    <row r="127" spans="3:10" ht="33.75" customHeight="1">
      <c r="C127" s="15" t="s">
        <v>150</v>
      </c>
      <c r="D127" s="32" t="s">
        <v>47</v>
      </c>
      <c r="E127" s="32" t="s">
        <v>13</v>
      </c>
      <c r="F127" s="39"/>
      <c r="G127" s="39">
        <v>540</v>
      </c>
      <c r="H127" s="41">
        <v>130.38</v>
      </c>
      <c r="I127" s="41">
        <v>130.38</v>
      </c>
      <c r="J127" s="72">
        <f t="shared" si="1"/>
        <v>100</v>
      </c>
    </row>
    <row r="128" spans="3:10" ht="33.75" customHeight="1">
      <c r="C128" s="12" t="s">
        <v>156</v>
      </c>
      <c r="D128" s="55" t="s">
        <v>47</v>
      </c>
      <c r="E128" s="55" t="s">
        <v>13</v>
      </c>
      <c r="F128" s="34" t="s">
        <v>158</v>
      </c>
      <c r="G128" s="34"/>
      <c r="H128" s="44">
        <v>43.46</v>
      </c>
      <c r="I128" s="44">
        <v>43.46</v>
      </c>
      <c r="J128" s="74">
        <f t="shared" si="1"/>
        <v>100</v>
      </c>
    </row>
    <row r="129" spans="3:10" ht="33.75" customHeight="1">
      <c r="C129" s="12" t="s">
        <v>150</v>
      </c>
      <c r="D129" s="55" t="s">
        <v>47</v>
      </c>
      <c r="E129" s="55" t="s">
        <v>13</v>
      </c>
      <c r="F129" s="34" t="s">
        <v>158</v>
      </c>
      <c r="G129" s="34">
        <v>540</v>
      </c>
      <c r="H129" s="44">
        <v>43.46</v>
      </c>
      <c r="I129" s="44">
        <v>43.46</v>
      </c>
      <c r="J129" s="74">
        <f t="shared" si="1"/>
        <v>100</v>
      </c>
    </row>
    <row r="130" spans="3:10" ht="22.5" customHeight="1">
      <c r="C130" s="9" t="s">
        <v>157</v>
      </c>
      <c r="D130" s="55" t="s">
        <v>47</v>
      </c>
      <c r="E130" s="55" t="s">
        <v>13</v>
      </c>
      <c r="F130" s="34" t="s">
        <v>159</v>
      </c>
      <c r="G130" s="34"/>
      <c r="H130" s="44">
        <v>86.92</v>
      </c>
      <c r="I130" s="44">
        <v>86.92</v>
      </c>
      <c r="J130" s="74">
        <f t="shared" si="1"/>
        <v>100</v>
      </c>
    </row>
    <row r="131" spans="3:10" ht="33.75" customHeight="1">
      <c r="C131" s="12" t="s">
        <v>150</v>
      </c>
      <c r="D131" s="55" t="s">
        <v>47</v>
      </c>
      <c r="E131" s="55" t="s">
        <v>13</v>
      </c>
      <c r="F131" s="34" t="s">
        <v>159</v>
      </c>
      <c r="G131" s="34">
        <v>540</v>
      </c>
      <c r="H131" s="44">
        <v>86.92</v>
      </c>
      <c r="I131" s="44">
        <v>86.92</v>
      </c>
      <c r="J131" s="74">
        <f t="shared" si="1"/>
        <v>100</v>
      </c>
    </row>
    <row r="132" spans="3:10" ht="28.5" customHeight="1">
      <c r="C132" s="12" t="s">
        <v>113</v>
      </c>
      <c r="D132" s="55" t="s">
        <v>47</v>
      </c>
      <c r="E132" s="55" t="s">
        <v>13</v>
      </c>
      <c r="F132" s="59" t="s">
        <v>114</v>
      </c>
      <c r="G132" s="34"/>
      <c r="H132" s="44">
        <v>75.6</v>
      </c>
      <c r="I132" s="44">
        <v>45.82</v>
      </c>
      <c r="J132" s="74">
        <f t="shared" si="1"/>
        <v>60.608465608465615</v>
      </c>
    </row>
    <row r="133" spans="3:10" ht="36" customHeight="1">
      <c r="C133" s="12" t="s">
        <v>178</v>
      </c>
      <c r="D133" s="55" t="s">
        <v>47</v>
      </c>
      <c r="E133" s="55" t="s">
        <v>13</v>
      </c>
      <c r="F133" s="59" t="s">
        <v>114</v>
      </c>
      <c r="G133" s="34">
        <v>244</v>
      </c>
      <c r="H133" s="44">
        <v>75.6</v>
      </c>
      <c r="I133" s="44">
        <v>45.82</v>
      </c>
      <c r="J133" s="74">
        <f t="shared" si="1"/>
        <v>60.608465608465615</v>
      </c>
    </row>
    <row r="134" spans="3:10" ht="33.75" customHeight="1">
      <c r="C134" s="12" t="s">
        <v>115</v>
      </c>
      <c r="D134" s="55" t="s">
        <v>47</v>
      </c>
      <c r="E134" s="55" t="s">
        <v>13</v>
      </c>
      <c r="F134" s="59" t="s">
        <v>116</v>
      </c>
      <c r="G134" s="34"/>
      <c r="H134" s="44">
        <v>553.4</v>
      </c>
      <c r="I134" s="44">
        <v>450.03</v>
      </c>
      <c r="J134" s="74">
        <f t="shared" si="1"/>
        <v>81.32092518973617</v>
      </c>
    </row>
    <row r="135" spans="3:10" ht="33.75" customHeight="1">
      <c r="C135" s="12" t="s">
        <v>175</v>
      </c>
      <c r="D135" s="55" t="s">
        <v>47</v>
      </c>
      <c r="E135" s="55" t="s">
        <v>13</v>
      </c>
      <c r="F135" s="59" t="s">
        <v>116</v>
      </c>
      <c r="G135" s="34">
        <v>244</v>
      </c>
      <c r="H135" s="44">
        <v>553.4</v>
      </c>
      <c r="I135" s="44">
        <v>450.03</v>
      </c>
      <c r="J135" s="74">
        <f t="shared" si="1"/>
        <v>81.32092518973617</v>
      </c>
    </row>
    <row r="136" spans="3:10" ht="33.75" customHeight="1">
      <c r="C136" s="12" t="s">
        <v>94</v>
      </c>
      <c r="D136" s="55" t="s">
        <v>47</v>
      </c>
      <c r="E136" s="55" t="s">
        <v>13</v>
      </c>
      <c r="F136" s="34" t="s">
        <v>93</v>
      </c>
      <c r="G136" s="34"/>
      <c r="H136" s="44">
        <v>5</v>
      </c>
      <c r="I136" s="44">
        <v>2.5</v>
      </c>
      <c r="J136" s="74">
        <f t="shared" si="1"/>
        <v>50</v>
      </c>
    </row>
    <row r="137" spans="3:10" ht="33.75" customHeight="1">
      <c r="C137" s="12" t="s">
        <v>175</v>
      </c>
      <c r="D137" s="55" t="s">
        <v>47</v>
      </c>
      <c r="E137" s="55" t="s">
        <v>13</v>
      </c>
      <c r="F137" s="59" t="s">
        <v>93</v>
      </c>
      <c r="G137" s="34">
        <v>244</v>
      </c>
      <c r="H137" s="44">
        <v>5</v>
      </c>
      <c r="I137" s="44">
        <v>2.5</v>
      </c>
      <c r="J137" s="74">
        <f t="shared" si="1"/>
        <v>50</v>
      </c>
    </row>
    <row r="138" spans="3:10" ht="33.75" customHeight="1">
      <c r="C138" s="15" t="s">
        <v>14</v>
      </c>
      <c r="D138" s="32" t="s">
        <v>47</v>
      </c>
      <c r="E138" s="32" t="s">
        <v>15</v>
      </c>
      <c r="F138" s="39"/>
      <c r="G138" s="34"/>
      <c r="H138" s="41">
        <f>H139+H148+H151</f>
        <v>16666.27</v>
      </c>
      <c r="I138" s="41">
        <f>I139+I148+I151</f>
        <v>16441.449999999997</v>
      </c>
      <c r="J138" s="72">
        <f t="shared" si="1"/>
        <v>98.65104789493988</v>
      </c>
    </row>
    <row r="139" spans="3:10" ht="63" customHeight="1">
      <c r="C139" s="27" t="s">
        <v>135</v>
      </c>
      <c r="D139" s="32" t="s">
        <v>47</v>
      </c>
      <c r="E139" s="32" t="s">
        <v>15</v>
      </c>
      <c r="F139" s="39" t="s">
        <v>134</v>
      </c>
      <c r="G139" s="34"/>
      <c r="H139" s="41">
        <f>H141+H143+H145+H147</f>
        <v>15544.2</v>
      </c>
      <c r="I139" s="41">
        <f>I141+I143+I145+I147</f>
        <v>15333.689999999999</v>
      </c>
      <c r="J139" s="72">
        <f t="shared" si="1"/>
        <v>98.64573281352529</v>
      </c>
    </row>
    <row r="140" spans="3:10" ht="26.25">
      <c r="C140" s="12" t="s">
        <v>31</v>
      </c>
      <c r="D140" s="55" t="s">
        <v>47</v>
      </c>
      <c r="E140" s="55" t="s">
        <v>15</v>
      </c>
      <c r="F140" s="34" t="s">
        <v>101</v>
      </c>
      <c r="G140" s="34"/>
      <c r="H140" s="44">
        <v>3773.51</v>
      </c>
      <c r="I140" s="44">
        <v>3767.61</v>
      </c>
      <c r="J140" s="74">
        <f t="shared" si="1"/>
        <v>99.8436468963909</v>
      </c>
    </row>
    <row r="141" spans="3:10" ht="12.75">
      <c r="C141" s="12" t="s">
        <v>175</v>
      </c>
      <c r="D141" s="55" t="s">
        <v>47</v>
      </c>
      <c r="E141" s="55" t="s">
        <v>15</v>
      </c>
      <c r="F141" s="34" t="s">
        <v>101</v>
      </c>
      <c r="G141" s="34">
        <v>244</v>
      </c>
      <c r="H141" s="44">
        <v>3773.51</v>
      </c>
      <c r="I141" s="44">
        <v>3767.61</v>
      </c>
      <c r="J141" s="74">
        <f t="shared" si="1"/>
        <v>99.8436468963909</v>
      </c>
    </row>
    <row r="142" spans="3:10" ht="26.25">
      <c r="C142" s="12" t="s">
        <v>32</v>
      </c>
      <c r="D142" s="55" t="s">
        <v>47</v>
      </c>
      <c r="E142" s="55" t="s">
        <v>15</v>
      </c>
      <c r="F142" s="34" t="s">
        <v>100</v>
      </c>
      <c r="G142" s="34"/>
      <c r="H142" s="44">
        <v>100</v>
      </c>
      <c r="I142" s="44">
        <v>71.2</v>
      </c>
      <c r="J142" s="74">
        <f aca="true" t="shared" si="2" ref="J142:J205">I142/H142*100</f>
        <v>71.2</v>
      </c>
    </row>
    <row r="143" spans="3:10" ht="27" customHeight="1">
      <c r="C143" s="12" t="s">
        <v>175</v>
      </c>
      <c r="D143" s="55" t="s">
        <v>47</v>
      </c>
      <c r="E143" s="55" t="s">
        <v>15</v>
      </c>
      <c r="F143" s="34" t="s">
        <v>100</v>
      </c>
      <c r="G143" s="34">
        <v>244</v>
      </c>
      <c r="H143" s="44">
        <v>100</v>
      </c>
      <c r="I143" s="44">
        <v>71.2</v>
      </c>
      <c r="J143" s="74">
        <f t="shared" si="2"/>
        <v>71.2</v>
      </c>
    </row>
    <row r="144" spans="3:10" ht="33" customHeight="1">
      <c r="C144" s="12" t="s">
        <v>34</v>
      </c>
      <c r="D144" s="55" t="s">
        <v>47</v>
      </c>
      <c r="E144" s="55" t="s">
        <v>15</v>
      </c>
      <c r="F144" s="34" t="s">
        <v>99</v>
      </c>
      <c r="G144" s="34"/>
      <c r="H144" s="44">
        <v>10319.77</v>
      </c>
      <c r="I144" s="44">
        <v>10143.96</v>
      </c>
      <c r="J144" s="74">
        <f t="shared" si="2"/>
        <v>98.29637676033475</v>
      </c>
    </row>
    <row r="145" spans="3:10" ht="24.75" customHeight="1">
      <c r="C145" s="12" t="s">
        <v>175</v>
      </c>
      <c r="D145" s="55" t="s">
        <v>47</v>
      </c>
      <c r="E145" s="55" t="s">
        <v>15</v>
      </c>
      <c r="F145" s="34" t="s">
        <v>99</v>
      </c>
      <c r="G145" s="34">
        <v>244</v>
      </c>
      <c r="H145" s="44">
        <v>10319.77</v>
      </c>
      <c r="I145" s="44">
        <v>10143.96</v>
      </c>
      <c r="J145" s="74">
        <f t="shared" si="2"/>
        <v>98.29637676033475</v>
      </c>
    </row>
    <row r="146" spans="3:10" ht="32.25" customHeight="1">
      <c r="C146" s="12" t="s">
        <v>174</v>
      </c>
      <c r="D146" s="55" t="s">
        <v>47</v>
      </c>
      <c r="E146" s="55" t="s">
        <v>15</v>
      </c>
      <c r="F146" s="60" t="s">
        <v>84</v>
      </c>
      <c r="G146" s="34"/>
      <c r="H146" s="44">
        <v>1350.9199999999998</v>
      </c>
      <c r="I146" s="44">
        <v>1350.9199999999998</v>
      </c>
      <c r="J146" s="74">
        <f t="shared" si="2"/>
        <v>100</v>
      </c>
    </row>
    <row r="147" spans="3:10" ht="33" customHeight="1">
      <c r="C147" s="12" t="s">
        <v>175</v>
      </c>
      <c r="D147" s="55" t="s">
        <v>47</v>
      </c>
      <c r="E147" s="55" t="s">
        <v>15</v>
      </c>
      <c r="F147" s="34" t="s">
        <v>83</v>
      </c>
      <c r="G147" s="34">
        <v>244</v>
      </c>
      <c r="H147" s="44">
        <v>1350.9199999999998</v>
      </c>
      <c r="I147" s="44">
        <v>1350.9199999999998</v>
      </c>
      <c r="J147" s="74">
        <f t="shared" si="2"/>
        <v>100</v>
      </c>
    </row>
    <row r="148" spans="3:10" ht="69" customHeight="1">
      <c r="C148" s="15" t="s">
        <v>229</v>
      </c>
      <c r="D148" s="32" t="s">
        <v>47</v>
      </c>
      <c r="E148" s="32" t="s">
        <v>15</v>
      </c>
      <c r="F148" s="39" t="s">
        <v>183</v>
      </c>
      <c r="G148" s="39"/>
      <c r="H148" s="41">
        <v>822.07</v>
      </c>
      <c r="I148" s="41">
        <v>821.97</v>
      </c>
      <c r="J148" s="72">
        <f t="shared" si="2"/>
        <v>99.98783558577736</v>
      </c>
    </row>
    <row r="149" spans="3:10" ht="44.25" customHeight="1">
      <c r="C149" s="12" t="s">
        <v>182</v>
      </c>
      <c r="D149" s="55" t="s">
        <v>47</v>
      </c>
      <c r="E149" s="55" t="s">
        <v>15</v>
      </c>
      <c r="F149" s="34" t="s">
        <v>183</v>
      </c>
      <c r="G149" s="34"/>
      <c r="H149" s="44">
        <v>822.07</v>
      </c>
      <c r="I149" s="44">
        <v>821.97</v>
      </c>
      <c r="J149" s="74">
        <f t="shared" si="2"/>
        <v>99.98783558577736</v>
      </c>
    </row>
    <row r="150" spans="3:10" ht="24.75" customHeight="1">
      <c r="C150" s="12" t="s">
        <v>175</v>
      </c>
      <c r="D150" s="55" t="s">
        <v>47</v>
      </c>
      <c r="E150" s="55" t="s">
        <v>15</v>
      </c>
      <c r="F150" s="34" t="s">
        <v>183</v>
      </c>
      <c r="G150" s="34">
        <v>244</v>
      </c>
      <c r="H150" s="44">
        <v>822.07</v>
      </c>
      <c r="I150" s="44">
        <v>821.98</v>
      </c>
      <c r="J150" s="74">
        <f t="shared" si="2"/>
        <v>99.98905202719962</v>
      </c>
    </row>
    <row r="151" spans="3:10" ht="52.5" customHeight="1">
      <c r="C151" s="15" t="s">
        <v>147</v>
      </c>
      <c r="D151" s="32" t="s">
        <v>47</v>
      </c>
      <c r="E151" s="32" t="s">
        <v>15</v>
      </c>
      <c r="F151" s="39" t="s">
        <v>146</v>
      </c>
      <c r="G151" s="39"/>
      <c r="H151" s="41">
        <v>300</v>
      </c>
      <c r="I151" s="41">
        <v>285.79</v>
      </c>
      <c r="J151" s="72">
        <f t="shared" si="2"/>
        <v>95.26333333333335</v>
      </c>
    </row>
    <row r="152" spans="3:10" ht="44.25" customHeight="1">
      <c r="C152" s="12" t="s">
        <v>122</v>
      </c>
      <c r="D152" s="55" t="s">
        <v>47</v>
      </c>
      <c r="E152" s="55" t="s">
        <v>15</v>
      </c>
      <c r="F152" s="34" t="s">
        <v>121</v>
      </c>
      <c r="G152" s="34"/>
      <c r="H152" s="44">
        <v>300</v>
      </c>
      <c r="I152" s="44">
        <v>285.79</v>
      </c>
      <c r="J152" s="74">
        <f t="shared" si="2"/>
        <v>95.26333333333335</v>
      </c>
    </row>
    <row r="153" spans="3:10" ht="24" customHeight="1">
      <c r="C153" s="12" t="s">
        <v>175</v>
      </c>
      <c r="D153" s="55" t="s">
        <v>47</v>
      </c>
      <c r="E153" s="55" t="s">
        <v>15</v>
      </c>
      <c r="F153" s="43" t="s">
        <v>121</v>
      </c>
      <c r="G153" s="34">
        <v>244</v>
      </c>
      <c r="H153" s="44">
        <v>300</v>
      </c>
      <c r="I153" s="44">
        <v>285.79</v>
      </c>
      <c r="J153" s="74">
        <f t="shared" si="2"/>
        <v>95.26333333333335</v>
      </c>
    </row>
    <row r="154" spans="3:10" ht="27" customHeight="1">
      <c r="C154" s="30" t="s">
        <v>51</v>
      </c>
      <c r="D154" s="57" t="s">
        <v>47</v>
      </c>
      <c r="E154" s="57" t="s">
        <v>139</v>
      </c>
      <c r="F154" s="50"/>
      <c r="G154" s="50"/>
      <c r="H154" s="41">
        <f>H157+H158</f>
        <v>97.5</v>
      </c>
      <c r="I154" s="68">
        <f>I155+I158</f>
        <v>81.5</v>
      </c>
      <c r="J154" s="72">
        <f t="shared" si="2"/>
        <v>83.58974358974359</v>
      </c>
    </row>
    <row r="155" spans="3:10" ht="39">
      <c r="C155" s="30" t="s">
        <v>200</v>
      </c>
      <c r="D155" s="57" t="s">
        <v>47</v>
      </c>
      <c r="E155" s="57" t="s">
        <v>199</v>
      </c>
      <c r="F155" s="50"/>
      <c r="G155" s="50"/>
      <c r="H155" s="41">
        <v>6.5</v>
      </c>
      <c r="I155" s="68">
        <v>3.5</v>
      </c>
      <c r="J155" s="72">
        <f t="shared" si="2"/>
        <v>53.84615384615385</v>
      </c>
    </row>
    <row r="156" spans="3:10" ht="39">
      <c r="C156" s="65" t="s">
        <v>126</v>
      </c>
      <c r="D156" s="56" t="s">
        <v>47</v>
      </c>
      <c r="E156" s="56" t="s">
        <v>199</v>
      </c>
      <c r="F156" s="50" t="s">
        <v>61</v>
      </c>
      <c r="G156" s="50"/>
      <c r="H156" s="44">
        <v>6.5</v>
      </c>
      <c r="I156" s="73">
        <v>3.5</v>
      </c>
      <c r="J156" s="74">
        <f t="shared" si="2"/>
        <v>53.84615384615385</v>
      </c>
    </row>
    <row r="157" spans="3:10" ht="12.75">
      <c r="C157" s="65" t="s">
        <v>175</v>
      </c>
      <c r="D157" s="56" t="s">
        <v>47</v>
      </c>
      <c r="E157" s="56" t="s">
        <v>199</v>
      </c>
      <c r="F157" s="50" t="s">
        <v>61</v>
      </c>
      <c r="G157" s="50">
        <v>244</v>
      </c>
      <c r="H157" s="44">
        <v>6.5</v>
      </c>
      <c r="I157" s="73">
        <v>3.5</v>
      </c>
      <c r="J157" s="74">
        <f t="shared" si="2"/>
        <v>53.84615384615385</v>
      </c>
    </row>
    <row r="158" spans="3:10" ht="12.75">
      <c r="C158" s="15" t="s">
        <v>140</v>
      </c>
      <c r="D158" s="32" t="s">
        <v>47</v>
      </c>
      <c r="E158" s="32" t="s">
        <v>9</v>
      </c>
      <c r="F158" s="39"/>
      <c r="G158" s="39"/>
      <c r="H158" s="41">
        <v>91</v>
      </c>
      <c r="I158" s="41">
        <v>78</v>
      </c>
      <c r="J158" s="72">
        <f t="shared" si="2"/>
        <v>85.71428571428571</v>
      </c>
    </row>
    <row r="159" spans="3:10" ht="52.5">
      <c r="C159" s="27" t="s">
        <v>137</v>
      </c>
      <c r="D159" s="32" t="s">
        <v>47</v>
      </c>
      <c r="E159" s="32" t="s">
        <v>9</v>
      </c>
      <c r="F159" s="39" t="s">
        <v>138</v>
      </c>
      <c r="G159" s="39"/>
      <c r="H159" s="41">
        <v>91</v>
      </c>
      <c r="I159" s="41">
        <v>78</v>
      </c>
      <c r="J159" s="72">
        <f t="shared" si="2"/>
        <v>85.71428571428571</v>
      </c>
    </row>
    <row r="160" spans="3:10" ht="42" customHeight="1">
      <c r="C160" s="12" t="s">
        <v>186</v>
      </c>
      <c r="D160" s="55" t="s">
        <v>47</v>
      </c>
      <c r="E160" s="42" t="s">
        <v>9</v>
      </c>
      <c r="F160" s="34" t="s">
        <v>118</v>
      </c>
      <c r="G160" s="34"/>
      <c r="H160" s="44">
        <v>91</v>
      </c>
      <c r="I160" s="44">
        <v>78</v>
      </c>
      <c r="J160" s="74">
        <f t="shared" si="2"/>
        <v>85.71428571428571</v>
      </c>
    </row>
    <row r="161" spans="3:10" ht="20.25" customHeight="1">
      <c r="C161" s="12" t="s">
        <v>175</v>
      </c>
      <c r="D161" s="55" t="s">
        <v>47</v>
      </c>
      <c r="E161" s="42" t="s">
        <v>9</v>
      </c>
      <c r="F161" s="34" t="s">
        <v>118</v>
      </c>
      <c r="G161" s="34">
        <v>244</v>
      </c>
      <c r="H161" s="44">
        <v>91</v>
      </c>
      <c r="I161" s="44">
        <v>78</v>
      </c>
      <c r="J161" s="74">
        <f t="shared" si="2"/>
        <v>85.71428571428571</v>
      </c>
    </row>
    <row r="162" spans="3:10" ht="16.5" customHeight="1">
      <c r="C162" s="15" t="s">
        <v>29</v>
      </c>
      <c r="D162" s="32" t="s">
        <v>47</v>
      </c>
      <c r="E162" s="32" t="s">
        <v>7</v>
      </c>
      <c r="F162" s="39"/>
      <c r="G162" s="39"/>
      <c r="H162" s="41">
        <v>329</v>
      </c>
      <c r="I162" s="41">
        <v>328.33</v>
      </c>
      <c r="J162" s="72">
        <f t="shared" si="2"/>
        <v>99.79635258358662</v>
      </c>
    </row>
    <row r="163" spans="3:10" ht="51.75" customHeight="1">
      <c r="C163" s="27" t="s">
        <v>141</v>
      </c>
      <c r="D163" s="32" t="s">
        <v>47</v>
      </c>
      <c r="E163" s="32" t="s">
        <v>7</v>
      </c>
      <c r="F163" s="39" t="s">
        <v>142</v>
      </c>
      <c r="G163" s="39"/>
      <c r="H163" s="41">
        <v>329</v>
      </c>
      <c r="I163" s="41">
        <v>328.33</v>
      </c>
      <c r="J163" s="72">
        <f t="shared" si="2"/>
        <v>99.79635258358662</v>
      </c>
    </row>
    <row r="164" spans="3:10" ht="39" customHeight="1">
      <c r="C164" s="12" t="s">
        <v>39</v>
      </c>
      <c r="D164" s="55" t="s">
        <v>47</v>
      </c>
      <c r="E164" s="42" t="s">
        <v>7</v>
      </c>
      <c r="F164" s="34" t="s">
        <v>98</v>
      </c>
      <c r="G164" s="34"/>
      <c r="H164" s="44">
        <v>329</v>
      </c>
      <c r="I164" s="44">
        <v>328.33</v>
      </c>
      <c r="J164" s="74">
        <f t="shared" si="2"/>
        <v>99.79635258358662</v>
      </c>
    </row>
    <row r="165" spans="3:10" ht="20.25" customHeight="1">
      <c r="C165" s="12" t="s">
        <v>175</v>
      </c>
      <c r="D165" s="55" t="s">
        <v>47</v>
      </c>
      <c r="E165" s="42" t="s">
        <v>7</v>
      </c>
      <c r="F165" s="34" t="s">
        <v>98</v>
      </c>
      <c r="G165" s="34">
        <v>244</v>
      </c>
      <c r="H165" s="44">
        <v>329</v>
      </c>
      <c r="I165" s="44">
        <v>328.33</v>
      </c>
      <c r="J165" s="74">
        <f t="shared" si="2"/>
        <v>99.79635258358662</v>
      </c>
    </row>
    <row r="166" spans="3:10" ht="35.25" customHeight="1">
      <c r="C166" s="66" t="s">
        <v>201</v>
      </c>
      <c r="D166" s="33" t="s">
        <v>47</v>
      </c>
      <c r="E166" s="33" t="s">
        <v>202</v>
      </c>
      <c r="F166" s="34"/>
      <c r="G166" s="34"/>
      <c r="H166" s="41">
        <v>381.4</v>
      </c>
      <c r="I166" s="41">
        <f>I167+I170</f>
        <v>381.40000000000003</v>
      </c>
      <c r="J166" s="72">
        <f t="shared" si="2"/>
        <v>100.00000000000003</v>
      </c>
    </row>
    <row r="167" spans="3:10" ht="25.5" customHeight="1">
      <c r="C167" s="28" t="s">
        <v>10</v>
      </c>
      <c r="D167" s="51">
        <v>607</v>
      </c>
      <c r="E167" s="36" t="s">
        <v>11</v>
      </c>
      <c r="F167" s="37"/>
      <c r="G167" s="37"/>
      <c r="H167" s="41">
        <v>380.8</v>
      </c>
      <c r="I167" s="68">
        <v>380.8</v>
      </c>
      <c r="J167" s="72">
        <f t="shared" si="2"/>
        <v>100</v>
      </c>
    </row>
    <row r="168" spans="3:10" ht="24" customHeight="1">
      <c r="C168" s="31" t="s">
        <v>76</v>
      </c>
      <c r="D168" s="61" t="s">
        <v>47</v>
      </c>
      <c r="E168" s="42" t="s">
        <v>11</v>
      </c>
      <c r="F168" s="34" t="s">
        <v>73</v>
      </c>
      <c r="G168" s="34"/>
      <c r="H168" s="44">
        <v>380.8</v>
      </c>
      <c r="I168" s="44">
        <v>380.8</v>
      </c>
      <c r="J168" s="74">
        <f t="shared" si="2"/>
        <v>100</v>
      </c>
    </row>
    <row r="169" spans="3:10" ht="38.25" customHeight="1">
      <c r="C169" s="20" t="s">
        <v>28</v>
      </c>
      <c r="D169" s="42" t="s">
        <v>47</v>
      </c>
      <c r="E169" s="42" t="s">
        <v>11</v>
      </c>
      <c r="F169" s="34" t="s">
        <v>73</v>
      </c>
      <c r="G169" s="34">
        <v>321</v>
      </c>
      <c r="H169" s="44">
        <v>380.8</v>
      </c>
      <c r="I169" s="44">
        <v>380.8</v>
      </c>
      <c r="J169" s="74">
        <f t="shared" si="2"/>
        <v>100</v>
      </c>
    </row>
    <row r="170" spans="3:10" ht="28.5" customHeight="1">
      <c r="C170" s="66" t="s">
        <v>192</v>
      </c>
      <c r="D170" s="33" t="s">
        <v>47</v>
      </c>
      <c r="E170" s="33" t="s">
        <v>191</v>
      </c>
      <c r="F170" s="39"/>
      <c r="G170" s="39"/>
      <c r="H170" s="41">
        <v>0.6</v>
      </c>
      <c r="I170" s="41">
        <v>0.6</v>
      </c>
      <c r="J170" s="72">
        <f t="shared" si="2"/>
        <v>100</v>
      </c>
    </row>
    <row r="171" spans="3:10" ht="36" customHeight="1">
      <c r="C171" s="20" t="s">
        <v>126</v>
      </c>
      <c r="D171" s="42" t="s">
        <v>47</v>
      </c>
      <c r="E171" s="42" t="s">
        <v>191</v>
      </c>
      <c r="F171" s="34" t="s">
        <v>61</v>
      </c>
      <c r="G171" s="39"/>
      <c r="H171" s="44">
        <v>0.6</v>
      </c>
      <c r="I171" s="44">
        <v>0.6</v>
      </c>
      <c r="J171" s="74">
        <f t="shared" si="2"/>
        <v>100</v>
      </c>
    </row>
    <row r="172" spans="3:10" ht="36" customHeight="1">
      <c r="C172" s="20" t="s">
        <v>203</v>
      </c>
      <c r="D172" s="42" t="s">
        <v>47</v>
      </c>
      <c r="E172" s="42" t="s">
        <v>191</v>
      </c>
      <c r="F172" s="34" t="s">
        <v>61</v>
      </c>
      <c r="G172" s="34">
        <v>122</v>
      </c>
      <c r="H172" s="44">
        <v>0.6</v>
      </c>
      <c r="I172" s="44">
        <v>0.6</v>
      </c>
      <c r="J172" s="74">
        <f t="shared" si="2"/>
        <v>100</v>
      </c>
    </row>
    <row r="173" spans="3:10" ht="36" customHeight="1">
      <c r="C173" s="30" t="s">
        <v>41</v>
      </c>
      <c r="D173" s="57" t="s">
        <v>47</v>
      </c>
      <c r="E173" s="57" t="s">
        <v>19</v>
      </c>
      <c r="F173" s="37"/>
      <c r="G173" s="37"/>
      <c r="H173" s="41">
        <v>4340.45</v>
      </c>
      <c r="I173" s="68">
        <f>I174</f>
        <v>4306.93</v>
      </c>
      <c r="J173" s="72">
        <f t="shared" si="2"/>
        <v>99.22772984367981</v>
      </c>
    </row>
    <row r="174" spans="3:10" ht="52.5" customHeight="1">
      <c r="C174" s="27" t="s">
        <v>145</v>
      </c>
      <c r="D174" s="32" t="s">
        <v>47</v>
      </c>
      <c r="E174" s="32" t="s">
        <v>19</v>
      </c>
      <c r="F174" s="39" t="s">
        <v>138</v>
      </c>
      <c r="G174" s="39"/>
      <c r="H174" s="41">
        <f>H176+H178</f>
        <v>4340.45</v>
      </c>
      <c r="I174" s="41">
        <f>I176+I178</f>
        <v>4306.93</v>
      </c>
      <c r="J174" s="72">
        <f t="shared" si="2"/>
        <v>99.22772984367981</v>
      </c>
    </row>
    <row r="175" spans="3:10" ht="45.75" customHeight="1">
      <c r="C175" s="12" t="s">
        <v>40</v>
      </c>
      <c r="D175" s="55" t="s">
        <v>47</v>
      </c>
      <c r="E175" s="42" t="s">
        <v>19</v>
      </c>
      <c r="F175" s="34" t="s">
        <v>92</v>
      </c>
      <c r="G175" s="34"/>
      <c r="H175" s="44">
        <v>1540.45</v>
      </c>
      <c r="I175" s="44">
        <v>1506.93</v>
      </c>
      <c r="J175" s="74">
        <f t="shared" si="2"/>
        <v>97.82401246389043</v>
      </c>
    </row>
    <row r="176" spans="3:10" ht="23.25" customHeight="1">
      <c r="C176" s="12" t="s">
        <v>175</v>
      </c>
      <c r="D176" s="55" t="s">
        <v>47</v>
      </c>
      <c r="E176" s="42" t="s">
        <v>19</v>
      </c>
      <c r="F176" s="34" t="s">
        <v>92</v>
      </c>
      <c r="G176" s="34">
        <v>244</v>
      </c>
      <c r="H176" s="44">
        <v>1540.45</v>
      </c>
      <c r="I176" s="44">
        <v>1506.93</v>
      </c>
      <c r="J176" s="74">
        <f t="shared" si="2"/>
        <v>97.82401246389043</v>
      </c>
    </row>
    <row r="177" spans="3:10" ht="39" customHeight="1">
      <c r="C177" s="12" t="s">
        <v>206</v>
      </c>
      <c r="D177" s="55" t="s">
        <v>47</v>
      </c>
      <c r="E177" s="42" t="s">
        <v>19</v>
      </c>
      <c r="F177" s="34" t="s">
        <v>197</v>
      </c>
      <c r="G177" s="34"/>
      <c r="H177" s="44">
        <v>2800</v>
      </c>
      <c r="I177" s="44">
        <v>2800</v>
      </c>
      <c r="J177" s="74">
        <f t="shared" si="2"/>
        <v>100</v>
      </c>
    </row>
    <row r="178" spans="3:10" ht="24" customHeight="1">
      <c r="C178" s="12" t="s">
        <v>175</v>
      </c>
      <c r="D178" s="55" t="s">
        <v>47</v>
      </c>
      <c r="E178" s="42" t="s">
        <v>19</v>
      </c>
      <c r="F178" s="34" t="s">
        <v>197</v>
      </c>
      <c r="G178" s="34">
        <v>244</v>
      </c>
      <c r="H178" s="44">
        <v>2800</v>
      </c>
      <c r="I178" s="44">
        <v>2800</v>
      </c>
      <c r="J178" s="74">
        <f t="shared" si="2"/>
        <v>100</v>
      </c>
    </row>
    <row r="179" spans="3:10" ht="39" customHeight="1">
      <c r="C179" s="30" t="s">
        <v>52</v>
      </c>
      <c r="D179" s="57" t="s">
        <v>47</v>
      </c>
      <c r="E179" s="57"/>
      <c r="F179" s="37"/>
      <c r="G179" s="37"/>
      <c r="H179" s="68">
        <v>9866.3</v>
      </c>
      <c r="I179" s="68">
        <f>I180+I202</f>
        <v>9778.269999999999</v>
      </c>
      <c r="J179" s="72">
        <f t="shared" si="2"/>
        <v>99.10777089689144</v>
      </c>
    </row>
    <row r="180" spans="3:10" ht="51" customHeight="1">
      <c r="C180" s="22" t="s">
        <v>143</v>
      </c>
      <c r="D180" s="62">
        <v>607</v>
      </c>
      <c r="E180" s="55" t="s">
        <v>7</v>
      </c>
      <c r="F180" s="39" t="s">
        <v>144</v>
      </c>
      <c r="G180" s="34"/>
      <c r="H180" s="41">
        <f>H181+H188+H191+H197+H201+H204</f>
        <v>9866.300000000001</v>
      </c>
      <c r="I180" s="41">
        <f>I181+I188+I191+I197+I201</f>
        <v>9777.669999999998</v>
      </c>
      <c r="J180" s="72">
        <f t="shared" si="2"/>
        <v>99.1016895898158</v>
      </c>
    </row>
    <row r="181" spans="3:10" ht="48.75" customHeight="1">
      <c r="C181" s="15" t="s">
        <v>37</v>
      </c>
      <c r="D181" s="32" t="s">
        <v>47</v>
      </c>
      <c r="E181" s="32" t="s">
        <v>7</v>
      </c>
      <c r="F181" s="39" t="s">
        <v>86</v>
      </c>
      <c r="G181" s="39"/>
      <c r="H181" s="41">
        <f>H182+H183+H184+H185+H186+H187</f>
        <v>5505.509999999999</v>
      </c>
      <c r="I181" s="41">
        <f>I182+I183+I184+I185+I186+I187</f>
        <v>5446.13</v>
      </c>
      <c r="J181" s="72">
        <f t="shared" si="2"/>
        <v>98.92144415322106</v>
      </c>
    </row>
    <row r="182" spans="3:10" ht="26.25" customHeight="1">
      <c r="C182" s="12" t="s">
        <v>89</v>
      </c>
      <c r="D182" s="55" t="s">
        <v>47</v>
      </c>
      <c r="E182" s="55" t="s">
        <v>7</v>
      </c>
      <c r="F182" s="34" t="s">
        <v>86</v>
      </c>
      <c r="G182" s="34">
        <v>111</v>
      </c>
      <c r="H182" s="44">
        <v>1394.91</v>
      </c>
      <c r="I182" s="44">
        <v>1391.02</v>
      </c>
      <c r="J182" s="74">
        <f t="shared" si="2"/>
        <v>99.72112896172513</v>
      </c>
    </row>
    <row r="183" spans="3:10" ht="39">
      <c r="C183" s="12" t="s">
        <v>85</v>
      </c>
      <c r="D183" s="55" t="s">
        <v>47</v>
      </c>
      <c r="E183" s="55" t="s">
        <v>7</v>
      </c>
      <c r="F183" s="34" t="s">
        <v>86</v>
      </c>
      <c r="G183" s="34">
        <v>112</v>
      </c>
      <c r="H183" s="44">
        <v>5</v>
      </c>
      <c r="I183" s="44">
        <v>4.97</v>
      </c>
      <c r="J183" s="74">
        <f t="shared" si="2"/>
        <v>99.4</v>
      </c>
    </row>
    <row r="184" spans="3:10" ht="52.5">
      <c r="C184" s="12" t="s">
        <v>75</v>
      </c>
      <c r="D184" s="55" t="s">
        <v>47</v>
      </c>
      <c r="E184" s="55" t="s">
        <v>7</v>
      </c>
      <c r="F184" s="34" t="s">
        <v>86</v>
      </c>
      <c r="G184" s="34">
        <v>119</v>
      </c>
      <c r="H184" s="44">
        <v>459.3</v>
      </c>
      <c r="I184" s="44">
        <v>451.91</v>
      </c>
      <c r="J184" s="74">
        <f t="shared" si="2"/>
        <v>98.39102982799913</v>
      </c>
    </row>
    <row r="185" spans="3:10" ht="39">
      <c r="C185" s="21" t="s">
        <v>78</v>
      </c>
      <c r="D185" s="55" t="s">
        <v>47</v>
      </c>
      <c r="E185" s="55" t="s">
        <v>7</v>
      </c>
      <c r="F185" s="34" t="s">
        <v>86</v>
      </c>
      <c r="G185" s="34">
        <v>242</v>
      </c>
      <c r="H185" s="44">
        <v>55.62</v>
      </c>
      <c r="I185" s="44">
        <v>54.22</v>
      </c>
      <c r="J185" s="74">
        <f t="shared" si="2"/>
        <v>97.4829198130169</v>
      </c>
    </row>
    <row r="186" spans="3:10" ht="12.75">
      <c r="C186" s="12" t="s">
        <v>175</v>
      </c>
      <c r="D186" s="55" t="s">
        <v>47</v>
      </c>
      <c r="E186" s="55" t="s">
        <v>7</v>
      </c>
      <c r="F186" s="34" t="s">
        <v>86</v>
      </c>
      <c r="G186" s="34">
        <v>244</v>
      </c>
      <c r="H186" s="44">
        <v>3590.48</v>
      </c>
      <c r="I186" s="44">
        <v>3543.84</v>
      </c>
      <c r="J186" s="74">
        <f t="shared" si="2"/>
        <v>98.70100933579911</v>
      </c>
    </row>
    <row r="187" spans="3:10" ht="12.75">
      <c r="C187" s="12" t="s">
        <v>198</v>
      </c>
      <c r="D187" s="55" t="s">
        <v>47</v>
      </c>
      <c r="E187" s="55" t="s">
        <v>7</v>
      </c>
      <c r="F187" s="34" t="s">
        <v>86</v>
      </c>
      <c r="G187" s="34">
        <v>853</v>
      </c>
      <c r="H187" s="44">
        <v>0.2</v>
      </c>
      <c r="I187" s="44">
        <v>0.17</v>
      </c>
      <c r="J187" s="74">
        <f t="shared" si="2"/>
        <v>85</v>
      </c>
    </row>
    <row r="188" spans="3:10" ht="26.25">
      <c r="C188" s="15" t="s">
        <v>185</v>
      </c>
      <c r="D188" s="32" t="s">
        <v>47</v>
      </c>
      <c r="E188" s="32" t="s">
        <v>7</v>
      </c>
      <c r="F188" s="39" t="s">
        <v>184</v>
      </c>
      <c r="G188" s="39"/>
      <c r="H188" s="41">
        <f>H189+H190</f>
        <v>1602.77</v>
      </c>
      <c r="I188" s="41">
        <f>I189+I190</f>
        <v>1602.77</v>
      </c>
      <c r="J188" s="72">
        <f t="shared" si="2"/>
        <v>100</v>
      </c>
    </row>
    <row r="189" spans="3:10" ht="12.75">
      <c r="C189" s="12" t="s">
        <v>89</v>
      </c>
      <c r="D189" s="55" t="s">
        <v>47</v>
      </c>
      <c r="E189" s="55" t="s">
        <v>7</v>
      </c>
      <c r="F189" s="34" t="s">
        <v>184</v>
      </c>
      <c r="G189" s="34">
        <v>211</v>
      </c>
      <c r="H189" s="44">
        <v>1230.98</v>
      </c>
      <c r="I189" s="44">
        <v>1230.98</v>
      </c>
      <c r="J189" s="74">
        <f t="shared" si="2"/>
        <v>100</v>
      </c>
    </row>
    <row r="190" spans="3:10" ht="52.5">
      <c r="C190" s="12" t="s">
        <v>75</v>
      </c>
      <c r="D190" s="55" t="s">
        <v>47</v>
      </c>
      <c r="E190" s="55" t="s">
        <v>7</v>
      </c>
      <c r="F190" s="34" t="s">
        <v>184</v>
      </c>
      <c r="G190" s="34">
        <v>213</v>
      </c>
      <c r="H190" s="44">
        <v>371.79</v>
      </c>
      <c r="I190" s="44">
        <v>371.79</v>
      </c>
      <c r="J190" s="74">
        <f t="shared" si="2"/>
        <v>100</v>
      </c>
    </row>
    <row r="191" spans="3:10" ht="39">
      <c r="C191" s="15" t="s">
        <v>38</v>
      </c>
      <c r="D191" s="32" t="s">
        <v>47</v>
      </c>
      <c r="E191" s="32" t="s">
        <v>7</v>
      </c>
      <c r="F191" s="39" t="s">
        <v>87</v>
      </c>
      <c r="G191" s="39"/>
      <c r="H191" s="41">
        <f>H192+H193+H194+H195+H196</f>
        <v>1388.79</v>
      </c>
      <c r="I191" s="41">
        <f>I192+I193+I194+I195+I196</f>
        <v>1360.1399999999999</v>
      </c>
      <c r="J191" s="72">
        <f t="shared" si="2"/>
        <v>97.937053118182</v>
      </c>
    </row>
    <row r="192" spans="3:10" ht="26.25" customHeight="1">
      <c r="C192" s="12" t="s">
        <v>89</v>
      </c>
      <c r="D192" s="55" t="s">
        <v>47</v>
      </c>
      <c r="E192" s="55" t="s">
        <v>7</v>
      </c>
      <c r="F192" s="34" t="s">
        <v>87</v>
      </c>
      <c r="G192" s="34">
        <v>111</v>
      </c>
      <c r="H192" s="44">
        <v>472</v>
      </c>
      <c r="I192" s="44">
        <v>467.37</v>
      </c>
      <c r="J192" s="74">
        <f t="shared" si="2"/>
        <v>99.01906779661017</v>
      </c>
    </row>
    <row r="193" spans="3:10" ht="40.5" customHeight="1">
      <c r="C193" s="12" t="s">
        <v>85</v>
      </c>
      <c r="D193" s="55" t="s">
        <v>47</v>
      </c>
      <c r="E193" s="55" t="s">
        <v>7</v>
      </c>
      <c r="F193" s="34" t="s">
        <v>87</v>
      </c>
      <c r="G193" s="34">
        <v>112</v>
      </c>
      <c r="H193" s="44">
        <v>1.4</v>
      </c>
      <c r="I193" s="44">
        <v>1.4</v>
      </c>
      <c r="J193" s="74">
        <f t="shared" si="2"/>
        <v>100</v>
      </c>
    </row>
    <row r="194" spans="3:10" ht="49.5" customHeight="1">
      <c r="C194" s="12" t="s">
        <v>75</v>
      </c>
      <c r="D194" s="55" t="s">
        <v>47</v>
      </c>
      <c r="E194" s="55" t="s">
        <v>7</v>
      </c>
      <c r="F194" s="34" t="s">
        <v>87</v>
      </c>
      <c r="G194" s="34">
        <v>119</v>
      </c>
      <c r="H194" s="44">
        <v>141.99</v>
      </c>
      <c r="I194" s="44">
        <v>140.28</v>
      </c>
      <c r="J194" s="74">
        <f t="shared" si="2"/>
        <v>98.79568983731248</v>
      </c>
    </row>
    <row r="195" spans="3:10" ht="39">
      <c r="C195" s="21" t="s">
        <v>78</v>
      </c>
      <c r="D195" s="55" t="s">
        <v>47</v>
      </c>
      <c r="E195" s="55" t="s">
        <v>7</v>
      </c>
      <c r="F195" s="34" t="s">
        <v>87</v>
      </c>
      <c r="G195" s="34">
        <v>242</v>
      </c>
      <c r="H195" s="44">
        <v>35</v>
      </c>
      <c r="I195" s="44">
        <v>34.56</v>
      </c>
      <c r="J195" s="74">
        <f t="shared" si="2"/>
        <v>98.74285714285716</v>
      </c>
    </row>
    <row r="196" spans="3:10" ht="12.75">
      <c r="C196" s="12" t="s">
        <v>175</v>
      </c>
      <c r="D196" s="55" t="s">
        <v>47</v>
      </c>
      <c r="E196" s="55" t="s">
        <v>7</v>
      </c>
      <c r="F196" s="34" t="s">
        <v>87</v>
      </c>
      <c r="G196" s="34">
        <v>244</v>
      </c>
      <c r="H196" s="44">
        <v>738.4</v>
      </c>
      <c r="I196" s="44">
        <v>716.53</v>
      </c>
      <c r="J196" s="74">
        <f t="shared" si="2"/>
        <v>97.03819068255687</v>
      </c>
    </row>
    <row r="197" spans="3:10" ht="26.25">
      <c r="C197" s="15" t="s">
        <v>185</v>
      </c>
      <c r="D197" s="32" t="s">
        <v>47</v>
      </c>
      <c r="E197" s="32" t="s">
        <v>7</v>
      </c>
      <c r="F197" s="39" t="s">
        <v>184</v>
      </c>
      <c r="G197" s="39"/>
      <c r="H197" s="41">
        <f>H198+H199</f>
        <v>1268.63</v>
      </c>
      <c r="I197" s="41">
        <f>I198+I199</f>
        <v>1268.63</v>
      </c>
      <c r="J197" s="72">
        <f t="shared" si="2"/>
        <v>100</v>
      </c>
    </row>
    <row r="198" spans="3:10" ht="12.75">
      <c r="C198" s="12" t="s">
        <v>89</v>
      </c>
      <c r="D198" s="55" t="s">
        <v>47</v>
      </c>
      <c r="E198" s="55" t="s">
        <v>7</v>
      </c>
      <c r="F198" s="34" t="s">
        <v>184</v>
      </c>
      <c r="G198" s="34">
        <v>211</v>
      </c>
      <c r="H198" s="44">
        <v>974.4</v>
      </c>
      <c r="I198" s="44">
        <v>974.4</v>
      </c>
      <c r="J198" s="74">
        <f t="shared" si="2"/>
        <v>100</v>
      </c>
    </row>
    <row r="199" spans="3:10" ht="52.5">
      <c r="C199" s="12" t="s">
        <v>75</v>
      </c>
      <c r="D199" s="55" t="s">
        <v>47</v>
      </c>
      <c r="E199" s="55" t="s">
        <v>7</v>
      </c>
      <c r="F199" s="34" t="s">
        <v>184</v>
      </c>
      <c r="G199" s="34">
        <v>213</v>
      </c>
      <c r="H199" s="44">
        <v>294.23</v>
      </c>
      <c r="I199" s="44">
        <v>294.23</v>
      </c>
      <c r="J199" s="74">
        <f t="shared" si="2"/>
        <v>100</v>
      </c>
    </row>
    <row r="200" spans="3:10" ht="26.25">
      <c r="C200" s="12" t="s">
        <v>38</v>
      </c>
      <c r="D200" s="55" t="s">
        <v>47</v>
      </c>
      <c r="E200" s="55" t="s">
        <v>7</v>
      </c>
      <c r="F200" s="34" t="s">
        <v>208</v>
      </c>
      <c r="G200" s="34">
        <v>244</v>
      </c>
      <c r="H200" s="44">
        <v>100</v>
      </c>
      <c r="I200" s="44">
        <v>100</v>
      </c>
      <c r="J200" s="74">
        <f t="shared" si="2"/>
        <v>100</v>
      </c>
    </row>
    <row r="201" spans="3:10" ht="12.75">
      <c r="C201" s="12" t="s">
        <v>175</v>
      </c>
      <c r="D201" s="55" t="s">
        <v>47</v>
      </c>
      <c r="E201" s="55" t="s">
        <v>7</v>
      </c>
      <c r="F201" s="34" t="s">
        <v>208</v>
      </c>
      <c r="G201" s="34">
        <v>244</v>
      </c>
      <c r="H201" s="44">
        <v>100</v>
      </c>
      <c r="I201" s="44">
        <v>100</v>
      </c>
      <c r="J201" s="74">
        <f t="shared" si="2"/>
        <v>100</v>
      </c>
    </row>
    <row r="202" spans="3:10" ht="39">
      <c r="C202" s="12" t="s">
        <v>37</v>
      </c>
      <c r="D202" s="55" t="s">
        <v>47</v>
      </c>
      <c r="E202" s="55" t="s">
        <v>191</v>
      </c>
      <c r="F202" s="34" t="s">
        <v>86</v>
      </c>
      <c r="G202" s="34">
        <v>112</v>
      </c>
      <c r="H202" s="44">
        <v>0.6</v>
      </c>
      <c r="I202" s="44">
        <v>0.6</v>
      </c>
      <c r="J202" s="74">
        <f t="shared" si="2"/>
        <v>100</v>
      </c>
    </row>
    <row r="203" spans="3:10" ht="39">
      <c r="C203" s="12" t="s">
        <v>85</v>
      </c>
      <c r="D203" s="55" t="s">
        <v>47</v>
      </c>
      <c r="E203" s="55" t="s">
        <v>191</v>
      </c>
      <c r="F203" s="34" t="s">
        <v>86</v>
      </c>
      <c r="G203" s="34">
        <v>112</v>
      </c>
      <c r="H203" s="44">
        <v>0.6</v>
      </c>
      <c r="I203" s="44">
        <v>0.6</v>
      </c>
      <c r="J203" s="74">
        <f t="shared" si="2"/>
        <v>100</v>
      </c>
    </row>
    <row r="204" spans="3:10" ht="24" customHeight="1">
      <c r="C204" s="12" t="s">
        <v>192</v>
      </c>
      <c r="D204" s="55" t="s">
        <v>47</v>
      </c>
      <c r="E204" s="55" t="s">
        <v>191</v>
      </c>
      <c r="F204" s="34" t="s">
        <v>86</v>
      </c>
      <c r="G204" s="34">
        <v>112</v>
      </c>
      <c r="H204" s="44">
        <v>0.6</v>
      </c>
      <c r="I204" s="44">
        <v>0.6</v>
      </c>
      <c r="J204" s="74">
        <f t="shared" si="2"/>
        <v>100</v>
      </c>
    </row>
    <row r="205" spans="3:10" ht="28.5" customHeight="1">
      <c r="C205" s="13" t="s">
        <v>53</v>
      </c>
      <c r="D205" s="56"/>
      <c r="E205" s="56"/>
      <c r="F205" s="63"/>
      <c r="G205" s="50"/>
      <c r="H205" s="41">
        <v>90839.16</v>
      </c>
      <c r="I205" s="68">
        <f>I13+I179</f>
        <v>76873.14</v>
      </c>
      <c r="J205" s="72">
        <f t="shared" si="2"/>
        <v>84.6255513591275</v>
      </c>
    </row>
    <row r="206" ht="26.25" customHeight="1">
      <c r="J206" s="71"/>
    </row>
    <row r="207" ht="13.5">
      <c r="J207" s="14"/>
    </row>
  </sheetData>
  <sheetProtection/>
  <mergeCells count="9">
    <mergeCell ref="C13:G13"/>
    <mergeCell ref="F3:J8"/>
    <mergeCell ref="C9:J9"/>
    <mergeCell ref="C10:J10"/>
    <mergeCell ref="C11:C12"/>
    <mergeCell ref="D11:G11"/>
    <mergeCell ref="J11:J12"/>
    <mergeCell ref="H11:H12"/>
    <mergeCell ref="I11:I12"/>
  </mergeCells>
  <printOptions/>
  <pageMargins left="0.2362204724409449" right="0.2362204724409449" top="0.35433070866141736" bottom="0.1968503937007874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GlBuh</cp:lastModifiedBy>
  <cp:lastPrinted>2020-02-13T16:43:29Z</cp:lastPrinted>
  <dcterms:created xsi:type="dcterms:W3CDTF">2002-03-11T10:22:12Z</dcterms:created>
  <dcterms:modified xsi:type="dcterms:W3CDTF">2020-02-17T09:07:51Z</dcterms:modified>
  <cp:category/>
  <cp:version/>
  <cp:contentType/>
  <cp:contentStatus/>
</cp:coreProperties>
</file>